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utocad\Krajská správa a údržba Plzeňského kraje\Křižovatka Přísednice-Jablečno\Dokončení odvodnění 2024\rozpočet\2024 02 05\"/>
    </mc:Choice>
  </mc:AlternateContent>
  <bookViews>
    <workbookView xWindow="0" yWindow="0" windowWidth="0" windowHeight="0"/>
  </bookViews>
  <sheets>
    <sheet name="Rekapitulace stavby" sheetId="1" r:id="rId1"/>
    <sheet name="SKB501 - SO 101 Komunikace" sheetId="2" r:id="rId2"/>
    <sheet name="SKB502 - VO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'SKB501 - SO 101 Komunikace'!$C$124:$K$329</definedName>
    <definedName name="_xlnm.Print_Area" localSheetId="1">'SKB501 - SO 101 Komunikace'!$C$4:$J$39,'SKB501 - SO 101 Komunikace'!$C$50:$J$76,'SKB501 - SO 101 Komunikace'!$C$112:$K$329</definedName>
    <definedName name="_xlnm.Print_Titles" localSheetId="1">'SKB501 - SO 101 Komunikace'!$124:$124</definedName>
    <definedName name="_xlnm._FilterDatabase" localSheetId="2" hidden="1">'SKB502 - VON'!$C$119:$K$131</definedName>
    <definedName name="_xlnm.Print_Area" localSheetId="2">'SKB502 - VON'!$C$4:$J$39,'SKB502 - VON'!$C$50:$J$76,'SKB502 - VON'!$C$107:$K$131</definedName>
    <definedName name="_xlnm.Print_Titles" localSheetId="2">'SKB502 - VON'!$119:$119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1"/>
  <c r="BH131"/>
  <c r="BG131"/>
  <c r="BF131"/>
  <c r="T131"/>
  <c r="R131"/>
  <c r="P131"/>
  <c r="BI130"/>
  <c r="BH130"/>
  <c r="BG130"/>
  <c r="BF130"/>
  <c r="T130"/>
  <c r="R130"/>
  <c r="R129"/>
  <c r="P130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85"/>
  <c i="1" r="AX95"/>
  <c i="2" r="J37"/>
  <c r="J36"/>
  <c i="1" r="AY95"/>
  <c i="2" r="J35"/>
  <c r="BI329"/>
  <c r="BH329"/>
  <c r="BG329"/>
  <c r="BF329"/>
  <c r="T329"/>
  <c r="R329"/>
  <c r="P329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89"/>
  <c r="E7"/>
  <c r="E115"/>
  <c i="1" r="L90"/>
  <c r="AM90"/>
  <c r="AM89"/>
  <c r="L89"/>
  <c r="AM87"/>
  <c r="L87"/>
  <c r="L85"/>
  <c r="L84"/>
  <c i="2" r="J273"/>
  <c r="BK230"/>
  <c r="J328"/>
  <c r="BK164"/>
  <c i="3" r="J131"/>
  <c i="2" r="BK242"/>
  <c r="BK136"/>
  <c r="BK315"/>
  <c r="J302"/>
  <c r="BK209"/>
  <c r="J176"/>
  <c i="3" r="J124"/>
  <c r="J130"/>
  <c i="2" r="BK322"/>
  <c i="3" r="BK130"/>
  <c r="J125"/>
  <c i="2" r="BK324"/>
  <c r="J161"/>
  <c r="J136"/>
  <c r="BK260"/>
  <c r="BK250"/>
  <c r="J190"/>
  <c r="J308"/>
  <c r="J289"/>
  <c r="F36"/>
  <c i="1" r="BC95"/>
  <c i="2" r="BK148"/>
  <c r="BK234"/>
  <c r="J196"/>
  <c r="J144"/>
  <c i="1" r="AS94"/>
  <c i="2" r="BK183"/>
  <c r="BK222"/>
  <c r="J170"/>
  <c r="J315"/>
  <c r="BK294"/>
  <c r="BK190"/>
  <c r="F35"/>
  <c r="BK328"/>
  <c r="BK205"/>
  <c r="BK167"/>
  <c r="BK176"/>
  <c r="BK273"/>
  <c r="J205"/>
  <c r="BK238"/>
  <c r="J218"/>
  <c r="J164"/>
  <c r="J298"/>
  <c r="BK152"/>
  <c i="3" r="BK125"/>
  <c r="BK124"/>
  <c i="2" r="J324"/>
  <c r="BK218"/>
  <c r="J183"/>
  <c r="J329"/>
  <c r="BK132"/>
  <c r="J268"/>
  <c r="J167"/>
  <c r="BK245"/>
  <c r="J186"/>
  <c r="J152"/>
  <c r="BK268"/>
  <c r="J245"/>
  <c r="J250"/>
  <c r="BK214"/>
  <c r="BK179"/>
  <c r="BK329"/>
  <c r="J294"/>
  <c i="3" r="BK131"/>
  <c r="BK123"/>
  <c i="2" r="J149"/>
  <c r="BK312"/>
  <c r="BK285"/>
  <c r="J34"/>
  <c r="J319"/>
  <c r="BK200"/>
  <c r="J148"/>
  <c r="J140"/>
  <c r="BK264"/>
  <c r="BK226"/>
  <c r="J260"/>
  <c r="J284"/>
  <c r="J238"/>
  <c r="J209"/>
  <c r="BK140"/>
  <c r="BK284"/>
  <c r="J242"/>
  <c r="BK128"/>
  <c r="J234"/>
  <c r="J193"/>
  <c r="J128"/>
  <c r="BK319"/>
  <c r="BK302"/>
  <c r="BK289"/>
  <c r="F34"/>
  <c r="J281"/>
  <c r="BK193"/>
  <c r="J179"/>
  <c r="BK281"/>
  <c r="J255"/>
  <c r="J132"/>
  <c r="BK196"/>
  <c r="J153"/>
  <c r="J312"/>
  <c r="BK298"/>
  <c r="J200"/>
  <c r="BK144"/>
  <c i="3" r="BK126"/>
  <c r="BK128"/>
  <c i="2" r="J322"/>
  <c r="BK170"/>
  <c r="J230"/>
  <c r="BK277"/>
  <c r="J222"/>
  <c r="BK149"/>
  <c r="BK153"/>
  <c r="J214"/>
  <c r="BK156"/>
  <c r="BK161"/>
  <c r="J277"/>
  <c r="J264"/>
  <c r="BK255"/>
  <c r="J226"/>
  <c r="J156"/>
  <c r="BK308"/>
  <c r="J285"/>
  <c r="F37"/>
  <c r="BK186"/>
  <c i="3" r="J128"/>
  <c r="J126"/>
  <c r="J123"/>
  <c i="2" l="1" r="T127"/>
  <c r="R249"/>
  <c r="BK213"/>
  <c r="J213"/>
  <c r="J100"/>
  <c r="BK293"/>
  <c r="J293"/>
  <c r="J102"/>
  <c r="T204"/>
  <c r="BK204"/>
  <c r="J204"/>
  <c r="J99"/>
  <c r="T249"/>
  <c r="BK307"/>
  <c r="J307"/>
  <c r="J104"/>
  <c r="BK323"/>
  <c r="J323"/>
  <c r="J105"/>
  <c r="P127"/>
  <c r="T213"/>
  <c r="P293"/>
  <c r="R307"/>
  <c r="R306"/>
  <c r="T323"/>
  <c r="R127"/>
  <c r="R204"/>
  <c r="R213"/>
  <c r="R293"/>
  <c r="P323"/>
  <c r="P213"/>
  <c r="T293"/>
  <c r="BK249"/>
  <c r="J249"/>
  <c r="J101"/>
  <c r="P307"/>
  <c r="P306"/>
  <c r="R323"/>
  <c i="3" r="P122"/>
  <c i="2" r="P204"/>
  <c r="P249"/>
  <c r="T307"/>
  <c r="BK127"/>
  <c r="BK126"/>
  <c r="J126"/>
  <c r="J97"/>
  <c i="3" r="BK122"/>
  <c r="J122"/>
  <c r="J98"/>
  <c r="R122"/>
  <c r="R121"/>
  <c r="R120"/>
  <c r="T122"/>
  <c r="BK129"/>
  <c r="J129"/>
  <c r="J100"/>
  <c r="P129"/>
  <c r="T129"/>
  <c r="BK127"/>
  <c r="J127"/>
  <c r="J99"/>
  <c r="BE130"/>
  <c r="J89"/>
  <c r="J91"/>
  <c r="J92"/>
  <c r="BE128"/>
  <c r="F91"/>
  <c r="E110"/>
  <c r="BE123"/>
  <c r="BE124"/>
  <c r="BE125"/>
  <c r="BE131"/>
  <c r="F92"/>
  <c r="BE126"/>
  <c i="2" r="E85"/>
  <c r="F91"/>
  <c r="BE128"/>
  <c r="BE140"/>
  <c r="BE156"/>
  <c r="BE170"/>
  <c r="BE193"/>
  <c r="BE273"/>
  <c r="BE285"/>
  <c r="BE289"/>
  <c r="BE294"/>
  <c r="BE298"/>
  <c r="BE302"/>
  <c r="BE308"/>
  <c r="BE312"/>
  <c r="BE315"/>
  <c r="BE329"/>
  <c r="J92"/>
  <c r="J121"/>
  <c r="BE132"/>
  <c r="BE148"/>
  <c r="BE152"/>
  <c r="BE153"/>
  <c r="BE161"/>
  <c r="BE164"/>
  <c r="BE190"/>
  <c r="BE205"/>
  <c r="BE209"/>
  <c r="BE218"/>
  <c r="BE234"/>
  <c r="BE238"/>
  <c r="BE255"/>
  <c i="1" r="BA95"/>
  <c i="2" r="F92"/>
  <c r="J119"/>
  <c r="BE196"/>
  <c r="BE200"/>
  <c r="BE222"/>
  <c r="BE230"/>
  <c r="BE242"/>
  <c r="BE245"/>
  <c r="BE250"/>
  <c r="BE260"/>
  <c r="BE264"/>
  <c r="BE268"/>
  <c r="BE277"/>
  <c r="BE281"/>
  <c r="BE284"/>
  <c i="1" r="BB95"/>
  <c i="2" r="BE149"/>
  <c r="BE186"/>
  <c r="BE136"/>
  <c r="BE167"/>
  <c r="BE176"/>
  <c r="BE179"/>
  <c r="BE183"/>
  <c r="BE214"/>
  <c r="BE226"/>
  <c r="BE319"/>
  <c r="BE322"/>
  <c r="BE324"/>
  <c i="1" r="AW95"/>
  <c i="2" r="BE144"/>
  <c r="BE328"/>
  <c i="1" r="BD95"/>
  <c i="3" r="F36"/>
  <c i="1" r="BC96"/>
  <c r="BC94"/>
  <c r="AY94"/>
  <c i="3" r="F35"/>
  <c i="1" r="BB96"/>
  <c r="BB94"/>
  <c r="AX94"/>
  <c i="3" r="F37"/>
  <c i="1" r="BD96"/>
  <c r="BD94"/>
  <c r="W33"/>
  <c i="3" r="F34"/>
  <c i="1" r="BA96"/>
  <c r="BA94"/>
  <c r="AW94"/>
  <c r="AK30"/>
  <c i="3" r="J34"/>
  <c i="1" r="AW96"/>
  <c i="3" l="1" r="P121"/>
  <c r="P120"/>
  <c i="1" r="AU96"/>
  <c i="2" r="T306"/>
  <c r="R126"/>
  <c r="R125"/>
  <c r="P126"/>
  <c r="P125"/>
  <c i="1" r="AU95"/>
  <c i="3" r="T121"/>
  <c r="T120"/>
  <c i="2" r="T126"/>
  <c r="T125"/>
  <c r="J127"/>
  <c r="J98"/>
  <c r="BK306"/>
  <c r="J306"/>
  <c r="J103"/>
  <c i="3" r="BK121"/>
  <c r="J121"/>
  <c r="J97"/>
  <c i="2" r="F33"/>
  <c i="1" r="AZ95"/>
  <c r="W32"/>
  <c i="2" r="J33"/>
  <c i="1" r="AV95"/>
  <c r="AT95"/>
  <c i="3" r="F33"/>
  <c i="1" r="AZ96"/>
  <c i="3" r="J33"/>
  <c i="1" r="AV96"/>
  <c r="AT96"/>
  <c r="W30"/>
  <c r="W31"/>
  <c i="2" l="1" r="BK125"/>
  <c r="J125"/>
  <c r="J96"/>
  <c i="3" r="BK120"/>
  <c r="J120"/>
  <c r="J96"/>
  <c i="1" r="AU94"/>
  <c r="AZ94"/>
  <c r="AV94"/>
  <c r="AK29"/>
  <c i="2" l="1" r="J30"/>
  <c i="1" r="AG95"/>
  <c r="AT94"/>
  <c i="3" r="J30"/>
  <c i="1" r="AG96"/>
  <c r="W29"/>
  <c l="1" r="AN95"/>
  <c i="2" r="J39"/>
  <c i="3" r="J39"/>
  <c i="1" r="AN96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<sst xmlns="http://schemas.openxmlformats.org/spreadsheetml/2006/main">
  <si>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</si>
  <si>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</si>
  <si>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</si>
  <si>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</si>
  <si>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</si>
  <si>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{0e707fb9-7edf-4f5a-bde4-56315ce03030}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</si>
  <si>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</si>
  <si>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</si>
  <si>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</si>
  <si>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</si>
  <si>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</si>
  <si>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</si>
  <si>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</si>
  <si>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</si>
  <si>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</si>
  <si>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</si>
  <si>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</si>
  <si>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SKB5 - II-235 , Pětidomí - Přísednice - dokončení</t>
  </si>
  <si>
    <t>KSO:</t>
  </si>
  <si>
    <t>CC-CZ:</t>
  </si>
  <si>
    <t>Místo:</t>
  </si>
  <si>
    <t xml:space="preserve"> </t>
  </si>
  <si>
    <t>Datum:</t>
  </si>
  <si>
    <t>2. 2. 2024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</si>
  <si>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</si>
  <si>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</si>
  <si>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</si>
  <si>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</si>
  <si>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</si>
  <si>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</si>
  <si>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</si>
  <si>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</si>
  <si>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</si>
  <si>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</si>
  <si>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</si>
  <si>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</si>
  <si>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</si>
  <si>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</si>
  <si>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</si>
  <si>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</si>
  <si>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</si>
  <si>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</si>
  <si>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</si>
  <si>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</si>
  <si>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</si>
  <si>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</si>
  <si>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</si>
  <si>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</si>
  <si>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</si>
  <si>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</si>
  <si>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</si>
  <si>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</si>
  <si>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</si>
  <si>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</si>
  <si>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</si>
  <si>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</si>
  <si>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</si>
  <si>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</si>
  <si>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</si>
  <si>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</si>
  <si>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</si>
  <si>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</si>
  <si>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</si>
  <si>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</si>
  <si>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</si>
  <si>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</si>
  <si>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</si>
  <si>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</si>
  <si>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</si>
  <si>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</si>
  <si>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</si>
  <si>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</si>
  <si>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</si>
  <si>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</si>
  <si>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</si>
  <si>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</si>
  <si>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</si>
  <si>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SKB501</t>
  </si>
  <si>
    <t>SO 101 Komunikace</t>
  </si>
  <si>
    <t>STA</t>
  </si>
  <si>
    <t>1</t>
  </si>
  <si>
    <t>{525fae06-31b1-44a6-8127-2de1b4df7408}</t>
  </si>
  <si>
    <t>2</t>
  </si>
  <si>
    <t>SKB502</t>
  </si>
  <si>
    <t>VON</t>
  </si>
  <si>
    <t>{a9cad9ac-b21f-47e8-b7c4-e99c70ddedf9}</t>
  </si>
  <si>
    <t>KRYCÍ LIST SOUPISU PRACÍ</t>
  </si>
  <si>
    <t>Objekt:</t>
  </si>
  <si>
    <t>SKB501 - SO 101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</si>
  <si>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</si>
  <si>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</si>
  <si>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</si>
  <si>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</si>
  <si>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</si>
  <si>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</si>
  <si>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</si>
  <si>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</si>
  <si>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</si>
  <si>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</si>
  <si>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</si>
  <si>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</si>
  <si>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</si>
  <si>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</si>
  <si>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</si>
  <si>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</si>
  <si>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</si>
  <si>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</si>
  <si>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</si>
  <si>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</si>
  <si>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</si>
  <si>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</si>
  <si>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</si>
  <si>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</si>
  <si>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</si>
  <si>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</si>
  <si>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</si>
  <si>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</si>
  <si>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</si>
  <si>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</si>
  <si>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</si>
  <si>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</si>
  <si>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</si>
  <si>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</si>
  <si>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</si>
  <si>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2024 01</t>
  </si>
  <si>
    <t>4</t>
  </si>
  <si>
    <t>VV</t>
  </si>
  <si>
    <t>60</t>
  </si>
  <si>
    <t>dle výpisu hl.výměr</t>
  </si>
  <si>
    <t>Součet</t>
  </si>
  <si>
    <t>1113011111</t>
  </si>
  <si>
    <t>Sejmutí drnu tl. do 150 mm, v jakékoliv ploše</t>
  </si>
  <si>
    <t>20</t>
  </si>
  <si>
    <t>3</t>
  </si>
  <si>
    <t>122452203</t>
  </si>
  <si>
    <t>Odkopávky a prokopávky nezapažené pro silnice a dálnice strojně v hornině třídy těžitelnosti II do 100 m3</t>
  </si>
  <si>
    <t>m3</t>
  </si>
  <si>
    <t>6</t>
  </si>
  <si>
    <t>43*0,45</t>
  </si>
  <si>
    <t>131351203</t>
  </si>
  <si>
    <t>Hloubení zapažených jam a zářezů strojně s urovnáním dna do předepsaného profilu a spádu v hornině třídy těžitelnosti II skupiny 4 přes 50 do 100 m3</t>
  </si>
  <si>
    <t>8</t>
  </si>
  <si>
    <t>4,1*3,8*3,4</t>
  </si>
  <si>
    <t>5</t>
  </si>
  <si>
    <t>132354203</t>
  </si>
  <si>
    <t>Hloubení zapažených rýh šířky přes 800 do 2 000 mm strojně s urovnáním dna do předepsaného profilu a spádu v hornině třídy těžitelnosti II skupiny 4 přes 50 do 100 m3</t>
  </si>
  <si>
    <t>10</t>
  </si>
  <si>
    <t>(1,7+2,7)/2*1,8*8,5+2,4*13</t>
  </si>
  <si>
    <t>162301501</t>
  </si>
  <si>
    <t>Vodorovné přemístění smýcených křovin do průměru kmene 100 mm na vzdálenost do 5 000 m</t>
  </si>
  <si>
    <t>7</t>
  </si>
  <si>
    <t>162301981</t>
  </si>
  <si>
    <t>Vodorovné přemístění smýcených křovin Příplatek k ceně za každých dalších i započatých 1 000 m</t>
  </si>
  <si>
    <t>14</t>
  </si>
  <si>
    <t>60*(15-5)</t>
  </si>
  <si>
    <t>162702111</t>
  </si>
  <si>
    <t>Vodorovné přemístění drnu na suchu na vzdálenost přes 5000 do 6000 m</t>
  </si>
  <si>
    <t>16</t>
  </si>
  <si>
    <t>9</t>
  </si>
  <si>
    <t>162702119</t>
  </si>
  <si>
    <t>Vodorovné přemístění drnu na suchu Příplatek k ceně za každých dalších i započatých 1000 m</t>
  </si>
  <si>
    <t>18</t>
  </si>
  <si>
    <t>20*(15-6)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</si>
  <si>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</si>
  <si>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</si>
  <si>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19,35</t>
  </si>
  <si>
    <t>52,972</t>
  </si>
  <si>
    <t>64,86</t>
  </si>
  <si>
    <t>11</t>
  </si>
  <si>
    <t>162751139</t>
  </si>
  <si>
    <t xml:space="preserve"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</t>
  </si>
  <si>
    <t>22</t>
  </si>
  <si>
    <t>137,182*5</t>
  </si>
  <si>
    <t>171201231</t>
  </si>
  <si>
    <t>Poplatek za uložení stavebního odpadu na recyklační skládce (skládkovné) zeminy a kamení zatříděného do Katalogu odpadů pod kódem 17 05 04</t>
  </si>
  <si>
    <t>t</t>
  </si>
  <si>
    <t>24</t>
  </si>
  <si>
    <t>137,182*1,8</t>
  </si>
  <si>
    <t>13</t>
  </si>
  <si>
    <t>171251201</t>
  </si>
  <si>
    <t>Uložení sypaniny na skládky nebo meziskládky bez hutnění s upravením uložené sypaniny do předepsaného tvaru</t>
  </si>
  <si>
    <t>26</t>
  </si>
  <si>
    <t>137,182</t>
  </si>
  <si>
    <t>174151101</t>
  </si>
  <si>
    <t>Zásyp sypaninou z jakékoliv horniny strojně s uložením výkopku ve vrstvách se zhutněním jam, šachet, rýh nebo kolem objektů v těchto vykopávkách</t>
  </si>
  <si>
    <t>28</t>
  </si>
  <si>
    <t>1,4*21,5</t>
  </si>
  <si>
    <t>jímka</t>
  </si>
  <si>
    <t>z nakup.materiálu , dle výpisu hl.vým+ěr</t>
  </si>
  <si>
    <t>15</t>
  </si>
  <si>
    <t>M</t>
  </si>
  <si>
    <t>58331200</t>
  </si>
  <si>
    <t>štěrkopísek netříděný</t>
  </si>
  <si>
    <t>30</t>
  </si>
  <si>
    <t>50,1*2 "Přepočtené koeficientem množství</t>
  </si>
  <si>
    <t>181351003</t>
  </si>
  <si>
    <t>Rozprostření a urovnání ornice v rovině nebo ve svahu sklonu do 1:5 strojně při souvislé ploše do 100 m2, tl. vrstvy do 200 mm</t>
  </si>
  <si>
    <t>32</t>
  </si>
  <si>
    <t>42</t>
  </si>
  <si>
    <t>17</t>
  </si>
  <si>
    <t>10371500</t>
  </si>
  <si>
    <t>substrát pro trávníky VL</t>
  </si>
  <si>
    <t>34</t>
  </si>
  <si>
    <t>42*0,1 "Přepočtené koeficientem množství</t>
  </si>
  <si>
    <t>181411131</t>
  </si>
  <si>
    <t>Založení trávníku na půdě předem připravené plochy do 1000 m2 výsevem včetně utažení parkového v rovině nebo na svahu do 1:5</t>
  </si>
  <si>
    <t>36</t>
  </si>
  <si>
    <t>19</t>
  </si>
  <si>
    <t>00572410</t>
  </si>
  <si>
    <t>osivo směs travní parková</t>
  </si>
  <si>
    <t>kg</t>
  </si>
  <si>
    <t>38</t>
  </si>
  <si>
    <t>42*0,02 "Přepočtené koeficientem množství</t>
  </si>
  <si>
    <t>181951113</t>
  </si>
  <si>
    <t>Úprava pláně vyrovnáním výškových rozdílů strojně v hornině třídy těžitelnosti II, skupiny 4 a 5 bez zhutnění</t>
  </si>
  <si>
    <t>40</t>
  </si>
  <si>
    <t>181951114</t>
  </si>
  <si>
    <t>Úprava pláně vyrovnáním výškových rozdílů strojně v hornině třídy těžitelnosti II, skupiny 4 a 5 se zhutněním</t>
  </si>
  <si>
    <t>66</t>
  </si>
  <si>
    <t>182113121</t>
  </si>
  <si>
    <t>Svahování trvalých svahů do projektovaných profilů ručně s potřebným přemístěním výkopku při svahování v zářezech v hornině třídy těžitelnosti II skupiny 4</t>
  </si>
  <si>
    <t>44</t>
  </si>
  <si>
    <t>16,5</t>
  </si>
  <si>
    <t>Vodorovné konstrukce</t>
  </si>
  <si>
    <t>23</t>
  </si>
  <si>
    <t>452311141</t>
  </si>
  <si>
    <t>Podkladní a zajišťovací konstrukce z betonu prostého v otevřeném výkopu bez zvýšených nároků na prostředí desky pod potrubí, stoky a drobné objekty z betonu tř. C 16/20</t>
  </si>
  <si>
    <t>46</t>
  </si>
  <si>
    <t>2,7*2,4*0,1</t>
  </si>
  <si>
    <t>podkl.bet.pod jímku, dle výpisu hl.výměr</t>
  </si>
  <si>
    <t>452311161</t>
  </si>
  <si>
    <t>Podkladní a zajišťovací konstrukce z betonu prostého v otevřeném výkopu bez zvýšených nároků na prostředí desky pod potrubí, stoky a drobné objekty z betonu tř. C 25/30</t>
  </si>
  <si>
    <t>48</t>
  </si>
  <si>
    <t>1,7*8,5*0,1</t>
  </si>
  <si>
    <t>podkl.bet.pod trouby , dle výpisu hl.výměr</t>
  </si>
  <si>
    <t>Komunikace pozemní</t>
  </si>
  <si>
    <t>25</t>
  </si>
  <si>
    <t>564831011</t>
  </si>
  <si>
    <t>Podklad ze štěrkodrti ŠD s rozprostřením a zhutněním plochy jednotlivě do 100 m2, po zhutnění tl. 100 mm</t>
  </si>
  <si>
    <t>50</t>
  </si>
  <si>
    <t>pod dlažbu , dle výpisu hl.výměr</t>
  </si>
  <si>
    <t>5648510111</t>
  </si>
  <si>
    <t>Podklad ze štěrkodrti ŠD A s rozprostřením a zhutněním plochy jednotlivě do 100 m2, po zhutnění tl. 150 mm</t>
  </si>
  <si>
    <t>52</t>
  </si>
  <si>
    <t>2*43</t>
  </si>
  <si>
    <t>27</t>
  </si>
  <si>
    <t>565145121</t>
  </si>
  <si>
    <t>Asfaltový beton vrstva podkladní ACP 16 + (obalované kamenivo střednězrnné - OKS) s rozprostřením a zhutněním v pruhu šířky přes 3 m, po zhutnění tl. 60 mm</t>
  </si>
  <si>
    <t>54</t>
  </si>
  <si>
    <t>43</t>
  </si>
  <si>
    <t>569951133</t>
  </si>
  <si>
    <t>Zpevnění krajnic nebo komunikací pro pěší s rozprostřením a zhutněním, po zhutnění asfaltovým recyklátem tl. 150 mm</t>
  </si>
  <si>
    <t>56</t>
  </si>
  <si>
    <t>29</t>
  </si>
  <si>
    <t>573231107</t>
  </si>
  <si>
    <t>Postřik spojovací PS bez posypu kamenivem ze silniční emulze, v množství 0,35 kg/m2</t>
  </si>
  <si>
    <t>58</t>
  </si>
  <si>
    <t>577144121</t>
  </si>
  <si>
    <t>Asfaltový beton vrstva obrusná ACO 11 (ABS) s rozprostřením a se zhutněním z nemodifikovaného asfaltu v pruhu šířky přes 3 m tř. I (ACO 11+), po zhutnění tl. 50 mm</t>
  </si>
  <si>
    <t>31</t>
  </si>
  <si>
    <t>594511112</t>
  </si>
  <si>
    <t>Kladení dlažby z lomového kamene lomařsky upraveného v ploše vodorovné nebo ve sklonu na plocho tl. do 100 mm, bez vyplnění spár, s provedením lože tl. 50 mm z betonu</t>
  </si>
  <si>
    <t>62</t>
  </si>
  <si>
    <t>58381086</t>
  </si>
  <si>
    <t>kámen lomový upravený štípaný (80, 40, 20 cm)</t>
  </si>
  <si>
    <t>64</t>
  </si>
  <si>
    <t>25*0,25*1,95</t>
  </si>
  <si>
    <t>33</t>
  </si>
  <si>
    <t>599632111</t>
  </si>
  <si>
    <t>Vyplnění spár dlažby (přídlažby) z lomového kamene v jakémkoliv sklonu plochy a jakékoliv tloušťky cementovou maltou se zatřením</t>
  </si>
  <si>
    <t>Trubní vedení</t>
  </si>
  <si>
    <t>822472112</t>
  </si>
  <si>
    <t>Montáž potrubí z trub železobetonových hrdlových v otevřeném výkopu ve sklonu do 20 % s integrovaným pryžovým těsněním DN 800</t>
  </si>
  <si>
    <t>m</t>
  </si>
  <si>
    <t>68</t>
  </si>
  <si>
    <t>8,5</t>
  </si>
  <si>
    <t>dodání trub 0</t>
  </si>
  <si>
    <t>35</t>
  </si>
  <si>
    <t>894302171</t>
  </si>
  <si>
    <t>Ostatní konstrukce na trubním vedení ze železobetonu stěny šachet tloušťky přes 200 mm z betonu bez zvýšených nároků na prostředí tř. C 30/37</t>
  </si>
  <si>
    <t>70</t>
  </si>
  <si>
    <t>jímka na výtoku</t>
  </si>
  <si>
    <t>2,5*2,2*0,35+3,25*2,2*0,35+2,86*2,2*0,35+2*2,5*3,05*0,35</t>
  </si>
  <si>
    <t>894302199R</t>
  </si>
  <si>
    <t>Vyústění DN 800</t>
  </si>
  <si>
    <t>kus</t>
  </si>
  <si>
    <t>72</t>
  </si>
  <si>
    <t>37</t>
  </si>
  <si>
    <t>894411151</t>
  </si>
  <si>
    <t>Zřízení šachet kanalizačních z betonových dílců výšky vstupu do 1,50 m s obložením dna betonem tř. C 25/30, na potrubí DN 600</t>
  </si>
  <si>
    <t>74</t>
  </si>
  <si>
    <t>894501111</t>
  </si>
  <si>
    <t>Bednění konstrukcí na trubním vedení stěn šachet pravoúhlých nebo čtyř a vícehranných oboustranné zřízení</t>
  </si>
  <si>
    <t>84</t>
  </si>
  <si>
    <t>2,5*2,2+2*2,2*3,25+2*2,2*2,86+4*1,8*3</t>
  </si>
  <si>
    <t>894608112</t>
  </si>
  <si>
    <t>Výztuž šachet z betonářské oceli 10 505 (R) nebo BSt 500</t>
  </si>
  <si>
    <t>86</t>
  </si>
  <si>
    <t>0,68</t>
  </si>
  <si>
    <t>jímka , dle výpisu hl.výměr</t>
  </si>
  <si>
    <t>894608211</t>
  </si>
  <si>
    <t>Výztuž šachet ze svařovaných sítí typu Kari</t>
  </si>
  <si>
    <t>88</t>
  </si>
  <si>
    <t>0,6</t>
  </si>
  <si>
    <t>45</t>
  </si>
  <si>
    <t>899104112</t>
  </si>
  <si>
    <t>Osazení poklopů litinových, ocelových nebo železobetonových včetně rámů pro třídu zatížení D400, E600</t>
  </si>
  <si>
    <t>90</t>
  </si>
  <si>
    <t>28661935</t>
  </si>
  <si>
    <t>poklop šachtový litinový DN 600 pro třídu zatížení D400</t>
  </si>
  <si>
    <t>92</t>
  </si>
  <si>
    <t>47</t>
  </si>
  <si>
    <t>899623171</t>
  </si>
  <si>
    <t>Obetonování potrubí nebo zdiva stok betonem prostým v otevřeném výkopu, betonem tř. C 25/30</t>
  </si>
  <si>
    <t>94</t>
  </si>
  <si>
    <t>21,5*0,97</t>
  </si>
  <si>
    <t>899658211</t>
  </si>
  <si>
    <t>Výztuž pro obetonování potrubí ze svařovaných sítí typu Kari</t>
  </si>
  <si>
    <t>96</t>
  </si>
  <si>
    <t>0,45</t>
  </si>
  <si>
    <t>Ostatní konstrukce a práce, bourání</t>
  </si>
  <si>
    <t>49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</si>
  <si>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</si>
  <si>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</t>
  </si>
  <si>
    <t>98</t>
  </si>
  <si>
    <t>938902152</t>
  </si>
  <si>
    <t>Čištění příkopů komunikací s odstraněním travnatého porostu nebo nánosu s naložením na dopravní prostředek nebo s přemístěním na hromady na vzdálenost do 20 m strojně příkopovou frézou při šířce dna přes 400 mm</t>
  </si>
  <si>
    <t>100</t>
  </si>
  <si>
    <t>51</t>
  </si>
  <si>
    <t>985324111R</t>
  </si>
  <si>
    <t>Ochranný a sjednocující nátěr betonu sanačním materiálem</t>
  </si>
  <si>
    <t>102</t>
  </si>
  <si>
    <t>1,8*1,5+1,5*3,25+1,5*2,86+2*1,8*3,25</t>
  </si>
  <si>
    <t>PSV</t>
  </si>
  <si>
    <t>Práce a dodávky PSV</t>
  </si>
  <si>
    <t>711</t>
  </si>
  <si>
    <t>Izolace proti vodě, vlhkosti a plynům</t>
  </si>
  <si>
    <t>711112001</t>
  </si>
  <si>
    <t>Provedení izolace proti zemní vlhkosti natěradly a tmely za studena na ploše svislé S nátěrem penetračním</t>
  </si>
  <si>
    <t>104</t>
  </si>
  <si>
    <t>53</t>
  </si>
  <si>
    <t>11163150</t>
  </si>
  <si>
    <t>lak penetrační asfaltový</t>
  </si>
  <si>
    <t>106</t>
  </si>
  <si>
    <t>33*0,00034 "Přepočtené koeficientem množství</t>
  </si>
  <si>
    <t>711112002</t>
  </si>
  <si>
    <t>Provedení izolace proti zemní vlhkosti natěradly a tmely za studena na ploše svislé S nátěrem lakem asfaltovým</t>
  </si>
  <si>
    <t>108</t>
  </si>
  <si>
    <t>33*2</t>
  </si>
  <si>
    <t>55</t>
  </si>
  <si>
    <t>11163152</t>
  </si>
  <si>
    <t>lak hydroizolační asfaltový</t>
  </si>
  <si>
    <t>110</t>
  </si>
  <si>
    <t>66*0,00041 "Přepočtené koeficientem množství</t>
  </si>
  <si>
    <t>998711101</t>
  </si>
  <si>
    <t>Přesun hmot pro izolace proti vodě, vlhkosti a plynům stanovený z hmotnosti přesunovaného materiálu vodorovná dopravní vzdálenost do 50 m základní v objektech výšky do 6 m</t>
  </si>
  <si>
    <t>112</t>
  </si>
  <si>
    <t>767</t>
  </si>
  <si>
    <t>Konstrukce zámečnické</t>
  </si>
  <si>
    <t>57</t>
  </si>
  <si>
    <t>767662210</t>
  </si>
  <si>
    <t>Montáž mříží otvíravých</t>
  </si>
  <si>
    <t>114</t>
  </si>
  <si>
    <t>2*1,7</t>
  </si>
  <si>
    <t>553141006R</t>
  </si>
  <si>
    <t>mříž jímky 2x1,7 m, metaliz. + 1 x zákl.nátěr , 2 x vrchní nátěr, uzamykatelná</t>
  </si>
  <si>
    <t>ks</t>
  </si>
  <si>
    <t>116</t>
  </si>
  <si>
    <t>59</t>
  </si>
  <si>
    <t>998767101</t>
  </si>
  <si>
    <t>Přesun hmot pro zámečnické konstrukce stanovený z hmotnosti přesunovaného materiálu vodorovná dopravní vzdálenost do 50 m základní v objektech výšky do 6 m</t>
  </si>
  <si>
    <t>118</t>
  </si>
  <si>
    <t>SKB502 -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</si>
  <si>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</si>
  <si>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</si>
  <si>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</si>
  <si>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</si>
  <si>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</si>
  <si>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</si>
  <si>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</si>
  <si>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</si>
  <si>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</si>
  <si>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, vytyčení</t>
  </si>
  <si>
    <t>012203001</t>
  </si>
  <si>
    <t>Vytyčení stáv.onž.sítí</t>
  </si>
  <si>
    <t>012303000</t>
  </si>
  <si>
    <t>Geodetické práce po výstavbě , zaměření skutečného provedení</t>
  </si>
  <si>
    <t>013254000</t>
  </si>
  <si>
    <t>Dokumentace skutečného provedení stavby</t>
  </si>
  <si>
    <t>VRN3</t>
  </si>
  <si>
    <t>Zařízení staveniště</t>
  </si>
  <si>
    <t>030001000</t>
  </si>
  <si>
    <t>Zařízení staveniště- zřízení, odstranění, oplocení , zabezpečení , stav. buňky, mobil.WC , onergie pro ZD</t>
  </si>
  <si>
    <t>VRN7</t>
  </si>
  <si>
    <t>Provozní vlivy</t>
  </si>
  <si>
    <t>072103001</t>
  </si>
  <si>
    <t>Projednání DIO a zajištění DIR komunikace II.a III. třídy</t>
  </si>
  <si>
    <t>075103000</t>
  </si>
  <si>
    <t>Vyvěšení a ochrana tel.kabelu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</si>
</sst>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SKB5 - II-235 , Pětidomí - Přísednice - dokončení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14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'SKB501 - SO 101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'SKB501 - SO 101 Komunikace'!P125</f>
        <v>0</v>
      </c>
      <c r="AV95" s="128">
        <f>'SKB501 - SO 101 Komunikace'!J33</f>
        <v>0</v>
      </c>
      <c r="AW95" s="128">
        <f>'SKB501 - SO 101 Komunikace'!J34</f>
        <v>0</v>
      </c>
      <c r="AX95" s="128">
        <f>'SKB501 - SO 101 Komunikace'!J35</f>
        <v>0</v>
      </c>
      <c r="AY95" s="128">
        <f>'SKB501 - SO 101 Komunikace'!J36</f>
        <v>0</v>
      </c>
      <c r="AZ95" s="128">
        <f>'SKB501 - SO 101 Komunikace'!F33</f>
        <v>0</v>
      </c>
      <c r="BA95" s="128">
        <f>'SKB501 - SO 101 Komunikace'!F34</f>
        <v>0</v>
      </c>
      <c r="BB95" s="128">
        <f>'SKB501 - SO 101 Komunikace'!F35</f>
        <v>0</v>
      </c>
      <c r="BC95" s="128">
        <f>'SKB501 - SO 101 Komunikace'!F36</f>
        <v>0</v>
      </c>
      <c r="BD95" s="130">
        <f>'SKB501 - SO 101 Komunikace'!F37</f>
        <v>0</v>
      </c>
      <c r="BE95" s="7"/>
      <c r="BT95" s="131" t="s">
        <v>80</v>
      </c>
      <c r="BV95" s="131" t="s">
        <v>14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'SKB502 - VON'!J30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32">
        <v>0</v>
      </c>
      <c r="AT96" s="133">
        <f>ROUND(SUM(AV96:AW96),2)</f>
        <v>0</v>
      </c>
      <c r="AU96" s="134">
        <f>'SKB502 - VON'!P120</f>
        <v>0</v>
      </c>
      <c r="AV96" s="133">
        <f>'SKB502 - VON'!J33</f>
        <v>0</v>
      </c>
      <c r="AW96" s="133">
        <f>'SKB502 - VON'!J34</f>
        <v>0</v>
      </c>
      <c r="AX96" s="133">
        <f>'SKB502 - VON'!J35</f>
        <v>0</v>
      </c>
      <c r="AY96" s="133">
        <f>'SKB502 - VON'!J36</f>
        <v>0</v>
      </c>
      <c r="AZ96" s="133">
        <f>'SKB502 - VON'!F33</f>
        <v>0</v>
      </c>
      <c r="BA96" s="133">
        <f>'SKB502 - VON'!F34</f>
        <v>0</v>
      </c>
      <c r="BB96" s="133">
        <f>'SKB502 - VON'!F35</f>
        <v>0</v>
      </c>
      <c r="BC96" s="133">
        <f>'SKB502 - VON'!F36</f>
        <v>0</v>
      </c>
      <c r="BD96" s="135">
        <f>'SKB502 - VON'!F37</f>
        <v>0</v>
      </c>
      <c r="BE96" s="7"/>
      <c r="BT96" s="131" t="s">
        <v>80</v>
      </c>
      <c r="BV96" s="131" t="s">
        <v>14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tuiWClkJb1x7WAsRZWyqcDPbWtGrdM9Iuw3+Fd30w5iBXJCqRpaN0lz+Fc7M0HhL6utgNBCPzdRhb9ygfiEMpA==" hashValue="tnOZT05jii9s9gxBFrln5MYoan4fYPsNpJ1dKiVML0OpfoK2ZCuOO6Vew5/dSS1O1n6Qe8j1DHgZ/Cf0DWRm4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KB501 - SO 101 Komunikace'!C2" display="/"/>
    <hyperlink ref="A96" location="'SKB50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SKB5 - II-235 , Pětidomí - Přísednice - dokončení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ROUND((SUM(BE125:BE329)),  2)</f>
        <v>0</v>
      </c>
      <c r="G33" s="38"/>
      <c r="H33" s="38"/>
      <c r="I33" s="155">
        <v>0.20999999999999999</v>
      </c>
      <c r="J33" s="154">
        <f>ROUND(((SUM(BE125:BE329))*I33),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ROUND((SUM(BF125:BF329)),  2)</f>
        <v>0</v>
      </c>
      <c r="G34" s="38"/>
      <c r="H34" s="38"/>
      <c r="I34" s="155">
        <v>0.12</v>
      </c>
      <c r="J34" s="154">
        <f>ROUND(((SUM(BF125:BF329))*I34),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ROUND((SUM(BG125:BG329)),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ROUND((SUM(BH125:BH329)),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ROUND((SUM(BI125:BI329)),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SKB5 - II-235 , Pětidomí - Přísednice - dokončení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SKB501 - SO 101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90</v>
      </c>
      <c r="D94" s="176"/>
      <c r="E94" s="176"/>
      <c r="F94" s="176"/>
      <c r="G94" s="176"/>
      <c r="H94" s="176"/>
      <c r="I94" s="176"/>
      <c r="J94" s="177" t="s">
        <v>91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hidden="1" s="9" customFormat="1" ht="24.96" customHeight="1">
      <c r="A97" s="9"/>
      <c r="B97" s="179"/>
      <c r="C97" s="180"/>
      <c r="D97" s="181" t="s">
        <v>94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95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96</v>
      </c>
      <c r="E99" s="188"/>
      <c r="F99" s="188"/>
      <c r="G99" s="188"/>
      <c r="H99" s="188"/>
      <c r="I99" s="188"/>
      <c r="J99" s="189">
        <f>J204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97</v>
      </c>
      <c r="E100" s="188"/>
      <c r="F100" s="188"/>
      <c r="G100" s="188"/>
      <c r="H100" s="188"/>
      <c r="I100" s="188"/>
      <c r="J100" s="189">
        <f>J213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98</v>
      </c>
      <c r="E101" s="188"/>
      <c r="F101" s="188"/>
      <c r="G101" s="188"/>
      <c r="H101" s="188"/>
      <c r="I101" s="188"/>
      <c r="J101" s="189">
        <f>J249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99</v>
      </c>
      <c r="E102" s="188"/>
      <c r="F102" s="188"/>
      <c r="G102" s="188"/>
      <c r="H102" s="188"/>
      <c r="I102" s="188"/>
      <c r="J102" s="189">
        <f>J293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100</v>
      </c>
      <c r="E103" s="182"/>
      <c r="F103" s="182"/>
      <c r="G103" s="182"/>
      <c r="H103" s="182"/>
      <c r="I103" s="182"/>
      <c r="J103" s="183">
        <f>J306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101</v>
      </c>
      <c r="E104" s="188"/>
      <c r="F104" s="188"/>
      <c r="G104" s="188"/>
      <c r="H104" s="188"/>
      <c r="I104" s="188"/>
      <c r="J104" s="189">
        <f>J307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102</v>
      </c>
      <c r="E105" s="188"/>
      <c r="F105" s="188"/>
      <c r="G105" s="188"/>
      <c r="H105" s="188"/>
      <c r="I105" s="188"/>
      <c r="J105" s="189">
        <f>J323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SKB5 - II-235 , Pětidomí - Přísednice - dokončení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SKB501 - SO 101 Komunikace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2. 2. 2024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104</v>
      </c>
      <c r="D124" s="194" t="s">
        <v>58</v>
      </c>
      <c r="E124" s="194" t="s">
        <v>54</v>
      </c>
      <c r="F124" s="194" t="s">
        <v>55</v>
      </c>
      <c r="G124" s="194" t="s">
        <v>105</v>
      </c>
      <c r="H124" s="194" t="s">
        <v>106</v>
      </c>
      <c r="I124" s="194" t="s">
        <v>107</v>
      </c>
      <c r="J124" s="194" t="s">
        <v>91</v>
      </c>
      <c r="K124" s="195" t="s">
        <v>108</v>
      </c>
      <c r="L124" s="196"/>
      <c r="M124" s="100" t="s">
        <v>1</v>
      </c>
      <c r="N124" s="101" t="s">
        <v>37</v>
      </c>
      <c r="O124" s="101" t="s">
        <v>109</v>
      </c>
      <c r="P124" s="101" t="s">
        <v>110</v>
      </c>
      <c r="Q124" s="101" t="s">
        <v>111</v>
      </c>
      <c r="R124" s="101" t="s">
        <v>112</v>
      </c>
      <c r="S124" s="101" t="s">
        <v>113</v>
      </c>
      <c r="T124" s="102" t="s">
        <v>114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115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P126+P306</f>
        <v>0</v>
      </c>
      <c r="Q125" s="104"/>
      <c r="R125" s="199">
        <f>R126+R306</f>
        <v>0</v>
      </c>
      <c r="S125" s="104"/>
      <c r="T125" s="200">
        <f>T126+T306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93</v>
      </c>
      <c r="BK125" s="201">
        <f>BK126+BK306</f>
        <v>0</v>
      </c>
    </row>
    <row r="126" s="12" customFormat="1" ht="25.92" customHeight="1">
      <c r="A126" s="12"/>
      <c r="B126" s="202"/>
      <c r="C126" s="203"/>
      <c r="D126" s="204" t="s">
        <v>72</v>
      </c>
      <c r="E126" s="205" t="s">
        <v>116</v>
      </c>
      <c r="F126" s="205" t="s">
        <v>117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P127+P204+P213+P249+P293</f>
        <v>0</v>
      </c>
      <c r="Q126" s="210"/>
      <c r="R126" s="211">
        <f>R127+R204+R213+R249+R293</f>
        <v>0</v>
      </c>
      <c r="S126" s="210"/>
      <c r="T126" s="212">
        <f>T127+T204+T213+T249+T293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80</v>
      </c>
      <c r="AT126" s="214" t="s">
        <v>72</v>
      </c>
      <c r="AU126" s="214" t="s">
        <v>73</v>
      </c>
      <c r="AY126" s="213" t="s">
        <v>118</v>
      </c>
      <c r="BK126" s="215">
        <f>BK127+BK204+BK213+BK249+BK293</f>
        <v>0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80</v>
      </c>
      <c r="F127" s="216" t="s">
        <v>119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SUM(P128:P203)</f>
        <v>0</v>
      </c>
      <c r="Q127" s="210"/>
      <c r="R127" s="211">
        <f>SUM(R128:R203)</f>
        <v>0</v>
      </c>
      <c r="S127" s="210"/>
      <c r="T127" s="212">
        <f>SUM(T128:T203)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80</v>
      </c>
      <c r="AT127" s="214" t="s">
        <v>72</v>
      </c>
      <c r="AU127" s="214" t="s">
        <v>80</v>
      </c>
      <c r="AY127" s="213" t="s">
        <v>118</v>
      </c>
      <c r="BK127" s="215">
        <f>SUM(BK128:BK203)</f>
        <v>0</v>
      </c>
    </row>
    <row r="128" s="2" customFormat="1" ht="24.15" customHeight="1">
      <c r="A128" s="38"/>
      <c r="B128" s="39"/>
      <c r="C128" s="218" t="s">
        <v>80</v>
      </c>
      <c r="D128" s="218" t="s">
        <v>120</v>
      </c>
      <c r="E128" s="219" t="s">
        <v>121</v>
      </c>
      <c r="F128" s="220" t="s">
        <v>122</v>
      </c>
      <c r="G128" s="221" t="s">
        <v>123</v>
      </c>
      <c r="H128" s="222">
        <v>60</v>
      </c>
      <c r="I128" s="223"/>
      <c r="J128" s="224">
        <f>ROUND(I128*H128,2)</f>
        <v>0</v>
      </c>
      <c r="K128" s="220" t="s">
        <v>124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125</v>
      </c>
      <c r="AT128" s="229" t="s">
        <v>120</v>
      </c>
      <c r="AU128" s="229" t="s">
        <v>82</v>
      </c>
      <c r="AY128" s="17" t="s">
        <v>118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125</v>
      </c>
      <c r="BM128" s="229" t="s">
        <v>82</v>
      </c>
    </row>
    <row r="129" s="13" customFormat="1">
      <c r="A129" s="13"/>
      <c r="B129" s="231"/>
      <c r="C129" s="232"/>
      <c r="D129" s="233" t="s">
        <v>126</v>
      </c>
      <c r="E129" s="234" t="s">
        <v>1</v>
      </c>
      <c r="F129" s="235" t="s">
        <v>127</v>
      </c>
      <c r="G129" s="232"/>
      <c r="H129" s="236">
        <v>60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126</v>
      </c>
      <c r="AU129" s="242" t="s">
        <v>82</v>
      </c>
      <c r="AV129" s="13" t="s">
        <v>82</v>
      </c>
      <c r="AW129" s="13" t="s">
        <v>30</v>
      </c>
      <c r="AX129" s="13" t="s">
        <v>73</v>
      </c>
      <c r="AY129" s="242" t="s">
        <v>118</v>
      </c>
    </row>
    <row r="130" s="14" customFormat="1">
      <c r="A130" s="14"/>
      <c r="B130" s="243"/>
      <c r="C130" s="244"/>
      <c r="D130" s="233" t="s">
        <v>126</v>
      </c>
      <c r="E130" s="245" t="s">
        <v>1</v>
      </c>
      <c r="F130" s="246" t="s">
        <v>128</v>
      </c>
      <c r="G130" s="244"/>
      <c r="H130" s="245" t="s">
        <v>1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126</v>
      </c>
      <c r="AU130" s="252" t="s">
        <v>82</v>
      </c>
      <c r="AV130" s="14" t="s">
        <v>80</v>
      </c>
      <c r="AW130" s="14" t="s">
        <v>30</v>
      </c>
      <c r="AX130" s="14" t="s">
        <v>73</v>
      </c>
      <c r="AY130" s="252" t="s">
        <v>118</v>
      </c>
    </row>
    <row r="131" s="15" customFormat="1">
      <c r="A131" s="15"/>
      <c r="B131" s="253"/>
      <c r="C131" s="254"/>
      <c r="D131" s="233" t="s">
        <v>126</v>
      </c>
      <c r="E131" s="255" t="s">
        <v>1</v>
      </c>
      <c r="F131" s="256" t="s">
        <v>129</v>
      </c>
      <c r="G131" s="254"/>
      <c r="H131" s="257">
        <v>60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126</v>
      </c>
      <c r="AU131" s="263" t="s">
        <v>82</v>
      </c>
      <c r="AV131" s="15" t="s">
        <v>125</v>
      </c>
      <c r="AW131" s="15" t="s">
        <v>30</v>
      </c>
      <c r="AX131" s="15" t="s">
        <v>80</v>
      </c>
      <c r="AY131" s="263" t="s">
        <v>118</v>
      </c>
    </row>
    <row r="132" s="2" customFormat="1" ht="16.5" customHeight="1">
      <c r="A132" s="38"/>
      <c r="B132" s="39"/>
      <c r="C132" s="218" t="s">
        <v>82</v>
      </c>
      <c r="D132" s="218" t="s">
        <v>120</v>
      </c>
      <c r="E132" s="219" t="s">
        <v>130</v>
      </c>
      <c r="F132" s="220" t="s">
        <v>131</v>
      </c>
      <c r="G132" s="221" t="s">
        <v>123</v>
      </c>
      <c r="H132" s="222">
        <v>20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125</v>
      </c>
      <c r="AT132" s="229" t="s">
        <v>120</v>
      </c>
      <c r="AU132" s="229" t="s">
        <v>82</v>
      </c>
      <c r="AY132" s="17" t="s">
        <v>118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80</v>
      </c>
      <c r="BK132" s="230">
        <f>ROUND(I132*H132,2)</f>
        <v>0</v>
      </c>
      <c r="BL132" s="17" t="s">
        <v>125</v>
      </c>
      <c r="BM132" s="229" t="s">
        <v>125</v>
      </c>
    </row>
    <row r="133" s="13" customFormat="1">
      <c r="A133" s="13"/>
      <c r="B133" s="231"/>
      <c r="C133" s="232"/>
      <c r="D133" s="233" t="s">
        <v>126</v>
      </c>
      <c r="E133" s="234" t="s">
        <v>1</v>
      </c>
      <c r="F133" s="235" t="s">
        <v>132</v>
      </c>
      <c r="G133" s="232"/>
      <c r="H133" s="236">
        <v>20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126</v>
      </c>
      <c r="AU133" s="242" t="s">
        <v>82</v>
      </c>
      <c r="AV133" s="13" t="s">
        <v>82</v>
      </c>
      <c r="AW133" s="13" t="s">
        <v>30</v>
      </c>
      <c r="AX133" s="13" t="s">
        <v>73</v>
      </c>
      <c r="AY133" s="242" t="s">
        <v>118</v>
      </c>
    </row>
    <row r="134" s="14" customFormat="1">
      <c r="A134" s="14"/>
      <c r="B134" s="243"/>
      <c r="C134" s="244"/>
      <c r="D134" s="233" t="s">
        <v>126</v>
      </c>
      <c r="E134" s="245" t="s">
        <v>1</v>
      </c>
      <c r="F134" s="246" t="s">
        <v>128</v>
      </c>
      <c r="G134" s="244"/>
      <c r="H134" s="245" t="s">
        <v>1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126</v>
      </c>
      <c r="AU134" s="252" t="s">
        <v>82</v>
      </c>
      <c r="AV134" s="14" t="s">
        <v>80</v>
      </c>
      <c r="AW134" s="14" t="s">
        <v>30</v>
      </c>
      <c r="AX134" s="14" t="s">
        <v>73</v>
      </c>
      <c r="AY134" s="252" t="s">
        <v>118</v>
      </c>
    </row>
    <row r="135" s="15" customFormat="1">
      <c r="A135" s="15"/>
      <c r="B135" s="253"/>
      <c r="C135" s="254"/>
      <c r="D135" s="233" t="s">
        <v>126</v>
      </c>
      <c r="E135" s="255" t="s">
        <v>1</v>
      </c>
      <c r="F135" s="256" t="s">
        <v>129</v>
      </c>
      <c r="G135" s="254"/>
      <c r="H135" s="257">
        <v>20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126</v>
      </c>
      <c r="AU135" s="263" t="s">
        <v>82</v>
      </c>
      <c r="AV135" s="15" t="s">
        <v>125</v>
      </c>
      <c r="AW135" s="15" t="s">
        <v>30</v>
      </c>
      <c r="AX135" s="15" t="s">
        <v>80</v>
      </c>
      <c r="AY135" s="263" t="s">
        <v>118</v>
      </c>
    </row>
    <row r="136" s="2" customFormat="1" ht="21.75" customHeight="1">
      <c r="A136" s="38"/>
      <c r="B136" s="39"/>
      <c r="C136" s="218" t="s">
        <v>133</v>
      </c>
      <c r="D136" s="218" t="s">
        <v>120</v>
      </c>
      <c r="E136" s="219" t="s">
        <v>134</v>
      </c>
      <c r="F136" s="220" t="s">
        <v>135</v>
      </c>
      <c r="G136" s="221" t="s">
        <v>136</v>
      </c>
      <c r="H136" s="222">
        <v>19.350000000000001</v>
      </c>
      <c r="I136" s="223"/>
      <c r="J136" s="224">
        <f>ROUND(I136*H136,2)</f>
        <v>0</v>
      </c>
      <c r="K136" s="220" t="s">
        <v>124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125</v>
      </c>
      <c r="AT136" s="229" t="s">
        <v>120</v>
      </c>
      <c r="AU136" s="229" t="s">
        <v>82</v>
      </c>
      <c r="AY136" s="17" t="s">
        <v>118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80</v>
      </c>
      <c r="BK136" s="230">
        <f>ROUND(I136*H136,2)</f>
        <v>0</v>
      </c>
      <c r="BL136" s="17" t="s">
        <v>125</v>
      </c>
      <c r="BM136" s="229" t="s">
        <v>137</v>
      </c>
    </row>
    <row r="137" s="13" customFormat="1">
      <c r="A137" s="13"/>
      <c r="B137" s="231"/>
      <c r="C137" s="232"/>
      <c r="D137" s="233" t="s">
        <v>126</v>
      </c>
      <c r="E137" s="234" t="s">
        <v>1</v>
      </c>
      <c r="F137" s="235" t="s">
        <v>138</v>
      </c>
      <c r="G137" s="232"/>
      <c r="H137" s="236">
        <v>19.350000000000001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126</v>
      </c>
      <c r="AU137" s="242" t="s">
        <v>82</v>
      </c>
      <c r="AV137" s="13" t="s">
        <v>82</v>
      </c>
      <c r="AW137" s="13" t="s">
        <v>30</v>
      </c>
      <c r="AX137" s="13" t="s">
        <v>73</v>
      </c>
      <c r="AY137" s="242" t="s">
        <v>118</v>
      </c>
    </row>
    <row r="138" s="14" customFormat="1">
      <c r="A138" s="14"/>
      <c r="B138" s="243"/>
      <c r="C138" s="244"/>
      <c r="D138" s="233" t="s">
        <v>126</v>
      </c>
      <c r="E138" s="245" t="s">
        <v>1</v>
      </c>
      <c r="F138" s="246" t="s">
        <v>128</v>
      </c>
      <c r="G138" s="244"/>
      <c r="H138" s="245" t="s">
        <v>1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126</v>
      </c>
      <c r="AU138" s="252" t="s">
        <v>82</v>
      </c>
      <c r="AV138" s="14" t="s">
        <v>80</v>
      </c>
      <c r="AW138" s="14" t="s">
        <v>30</v>
      </c>
      <c r="AX138" s="14" t="s">
        <v>73</v>
      </c>
      <c r="AY138" s="252" t="s">
        <v>118</v>
      </c>
    </row>
    <row r="139" s="15" customFormat="1">
      <c r="A139" s="15"/>
      <c r="B139" s="253"/>
      <c r="C139" s="254"/>
      <c r="D139" s="233" t="s">
        <v>126</v>
      </c>
      <c r="E139" s="255" t="s">
        <v>1</v>
      </c>
      <c r="F139" s="256" t="s">
        <v>129</v>
      </c>
      <c r="G139" s="254"/>
      <c r="H139" s="257">
        <v>19.350000000000001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126</v>
      </c>
      <c r="AU139" s="263" t="s">
        <v>82</v>
      </c>
      <c r="AV139" s="15" t="s">
        <v>125</v>
      </c>
      <c r="AW139" s="15" t="s">
        <v>30</v>
      </c>
      <c r="AX139" s="15" t="s">
        <v>80</v>
      </c>
      <c r="AY139" s="263" t="s">
        <v>118</v>
      </c>
    </row>
    <row r="140" s="2" customFormat="1" ht="24.15" customHeight="1">
      <c r="A140" s="38"/>
      <c r="B140" s="39"/>
      <c r="C140" s="218" t="s">
        <v>125</v>
      </c>
      <c r="D140" s="218" t="s">
        <v>120</v>
      </c>
      <c r="E140" s="219" t="s">
        <v>139</v>
      </c>
      <c r="F140" s="220" t="s">
        <v>140</v>
      </c>
      <c r="G140" s="221" t="s">
        <v>136</v>
      </c>
      <c r="H140" s="222">
        <v>52.972000000000001</v>
      </c>
      <c r="I140" s="223"/>
      <c r="J140" s="224">
        <f>ROUND(I140*H140,2)</f>
        <v>0</v>
      </c>
      <c r="K140" s="220" t="s">
        <v>124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125</v>
      </c>
      <c r="AT140" s="229" t="s">
        <v>120</v>
      </c>
      <c r="AU140" s="229" t="s">
        <v>82</v>
      </c>
      <c r="AY140" s="17" t="s">
        <v>118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80</v>
      </c>
      <c r="BK140" s="230">
        <f>ROUND(I140*H140,2)</f>
        <v>0</v>
      </c>
      <c r="BL140" s="17" t="s">
        <v>125</v>
      </c>
      <c r="BM140" s="229" t="s">
        <v>141</v>
      </c>
    </row>
    <row r="141" s="13" customFormat="1">
      <c r="A141" s="13"/>
      <c r="B141" s="231"/>
      <c r="C141" s="232"/>
      <c r="D141" s="233" t="s">
        <v>126</v>
      </c>
      <c r="E141" s="234" t="s">
        <v>1</v>
      </c>
      <c r="F141" s="235" t="s">
        <v>142</v>
      </c>
      <c r="G141" s="232"/>
      <c r="H141" s="236">
        <v>52.972000000000001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126</v>
      </c>
      <c r="AU141" s="242" t="s">
        <v>82</v>
      </c>
      <c r="AV141" s="13" t="s">
        <v>82</v>
      </c>
      <c r="AW141" s="13" t="s">
        <v>30</v>
      </c>
      <c r="AX141" s="13" t="s">
        <v>73</v>
      </c>
      <c r="AY141" s="242" t="s">
        <v>118</v>
      </c>
    </row>
    <row r="142" s="14" customFormat="1">
      <c r="A142" s="14"/>
      <c r="B142" s="243"/>
      <c r="C142" s="244"/>
      <c r="D142" s="233" t="s">
        <v>126</v>
      </c>
      <c r="E142" s="245" t="s">
        <v>1</v>
      </c>
      <c r="F142" s="246" t="s">
        <v>128</v>
      </c>
      <c r="G142" s="244"/>
      <c r="H142" s="245" t="s">
        <v>1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126</v>
      </c>
      <c r="AU142" s="252" t="s">
        <v>82</v>
      </c>
      <c r="AV142" s="14" t="s">
        <v>80</v>
      </c>
      <c r="AW142" s="14" t="s">
        <v>30</v>
      </c>
      <c r="AX142" s="14" t="s">
        <v>73</v>
      </c>
      <c r="AY142" s="252" t="s">
        <v>118</v>
      </c>
    </row>
    <row r="143" s="15" customFormat="1">
      <c r="A143" s="15"/>
      <c r="B143" s="253"/>
      <c r="C143" s="254"/>
      <c r="D143" s="233" t="s">
        <v>126</v>
      </c>
      <c r="E143" s="255" t="s">
        <v>1</v>
      </c>
      <c r="F143" s="256" t="s">
        <v>129</v>
      </c>
      <c r="G143" s="254"/>
      <c r="H143" s="257">
        <v>52.972000000000001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126</v>
      </c>
      <c r="AU143" s="263" t="s">
        <v>82</v>
      </c>
      <c r="AV143" s="15" t="s">
        <v>125</v>
      </c>
      <c r="AW143" s="15" t="s">
        <v>30</v>
      </c>
      <c r="AX143" s="15" t="s">
        <v>80</v>
      </c>
      <c r="AY143" s="263" t="s">
        <v>118</v>
      </c>
    </row>
    <row r="144" s="2" customFormat="1" ht="24.15" customHeight="1">
      <c r="A144" s="38"/>
      <c r="B144" s="39"/>
      <c r="C144" s="218" t="s">
        <v>143</v>
      </c>
      <c r="D144" s="218" t="s">
        <v>120</v>
      </c>
      <c r="E144" s="219" t="s">
        <v>144</v>
      </c>
      <c r="F144" s="220" t="s">
        <v>145</v>
      </c>
      <c r="G144" s="221" t="s">
        <v>136</v>
      </c>
      <c r="H144" s="222">
        <v>64.859999999999999</v>
      </c>
      <c r="I144" s="223"/>
      <c r="J144" s="224">
        <f>ROUND(I144*H144,2)</f>
        <v>0</v>
      </c>
      <c r="K144" s="220" t="s">
        <v>124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125</v>
      </c>
      <c r="AT144" s="229" t="s">
        <v>120</v>
      </c>
      <c r="AU144" s="229" t="s">
        <v>82</v>
      </c>
      <c r="AY144" s="17" t="s">
        <v>118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80</v>
      </c>
      <c r="BK144" s="230">
        <f>ROUND(I144*H144,2)</f>
        <v>0</v>
      </c>
      <c r="BL144" s="17" t="s">
        <v>125</v>
      </c>
      <c r="BM144" s="229" t="s">
        <v>146</v>
      </c>
    </row>
    <row r="145" s="13" customFormat="1">
      <c r="A145" s="13"/>
      <c r="B145" s="231"/>
      <c r="C145" s="232"/>
      <c r="D145" s="233" t="s">
        <v>126</v>
      </c>
      <c r="E145" s="234" t="s">
        <v>1</v>
      </c>
      <c r="F145" s="235" t="s">
        <v>147</v>
      </c>
      <c r="G145" s="232"/>
      <c r="H145" s="236">
        <v>64.859999999999999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126</v>
      </c>
      <c r="AU145" s="242" t="s">
        <v>82</v>
      </c>
      <c r="AV145" s="13" t="s">
        <v>82</v>
      </c>
      <c r="AW145" s="13" t="s">
        <v>30</v>
      </c>
      <c r="AX145" s="13" t="s">
        <v>73</v>
      </c>
      <c r="AY145" s="242" t="s">
        <v>118</v>
      </c>
    </row>
    <row r="146" s="14" customFormat="1">
      <c r="A146" s="14"/>
      <c r="B146" s="243"/>
      <c r="C146" s="244"/>
      <c r="D146" s="233" t="s">
        <v>126</v>
      </c>
      <c r="E146" s="245" t="s">
        <v>1</v>
      </c>
      <c r="F146" s="246" t="s">
        <v>128</v>
      </c>
      <c r="G146" s="244"/>
      <c r="H146" s="245" t="s">
        <v>1</v>
      </c>
      <c r="I146" s="247"/>
      <c r="J146" s="244"/>
      <c r="K146" s="244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126</v>
      </c>
      <c r="AU146" s="252" t="s">
        <v>82</v>
      </c>
      <c r="AV146" s="14" t="s">
        <v>80</v>
      </c>
      <c r="AW146" s="14" t="s">
        <v>30</v>
      </c>
      <c r="AX146" s="14" t="s">
        <v>73</v>
      </c>
      <c r="AY146" s="252" t="s">
        <v>118</v>
      </c>
    </row>
    <row r="147" s="15" customFormat="1">
      <c r="A147" s="15"/>
      <c r="B147" s="253"/>
      <c r="C147" s="254"/>
      <c r="D147" s="233" t="s">
        <v>126</v>
      </c>
      <c r="E147" s="255" t="s">
        <v>1</v>
      </c>
      <c r="F147" s="256" t="s">
        <v>129</v>
      </c>
      <c r="G147" s="254"/>
      <c r="H147" s="257">
        <v>64.859999999999999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126</v>
      </c>
      <c r="AU147" s="263" t="s">
        <v>82</v>
      </c>
      <c r="AV147" s="15" t="s">
        <v>125</v>
      </c>
      <c r="AW147" s="15" t="s">
        <v>30</v>
      </c>
      <c r="AX147" s="15" t="s">
        <v>80</v>
      </c>
      <c r="AY147" s="263" t="s">
        <v>118</v>
      </c>
    </row>
    <row r="148" s="2" customFormat="1" ht="21.75" customHeight="1">
      <c r="A148" s="38"/>
      <c r="B148" s="39"/>
      <c r="C148" s="218" t="s">
        <v>137</v>
      </c>
      <c r="D148" s="218" t="s">
        <v>120</v>
      </c>
      <c r="E148" s="219" t="s">
        <v>148</v>
      </c>
      <c r="F148" s="220" t="s">
        <v>149</v>
      </c>
      <c r="G148" s="221" t="s">
        <v>123</v>
      </c>
      <c r="H148" s="222">
        <v>60</v>
      </c>
      <c r="I148" s="223"/>
      <c r="J148" s="224">
        <f>ROUND(I148*H148,2)</f>
        <v>0</v>
      </c>
      <c r="K148" s="220" t="s">
        <v>124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125</v>
      </c>
      <c r="AT148" s="229" t="s">
        <v>120</v>
      </c>
      <c r="AU148" s="229" t="s">
        <v>82</v>
      </c>
      <c r="AY148" s="17" t="s">
        <v>118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80</v>
      </c>
      <c r="BK148" s="230">
        <f>ROUND(I148*H148,2)</f>
        <v>0</v>
      </c>
      <c r="BL148" s="17" t="s">
        <v>125</v>
      </c>
      <c r="BM148" s="229" t="s">
        <v>8</v>
      </c>
    </row>
    <row r="149" s="2" customFormat="1" ht="21.75" customHeight="1">
      <c r="A149" s="38"/>
      <c r="B149" s="39"/>
      <c r="C149" s="218" t="s">
        <v>150</v>
      </c>
      <c r="D149" s="218" t="s">
        <v>120</v>
      </c>
      <c r="E149" s="219" t="s">
        <v>151</v>
      </c>
      <c r="F149" s="220" t="s">
        <v>152</v>
      </c>
      <c r="G149" s="221" t="s">
        <v>123</v>
      </c>
      <c r="H149" s="222">
        <v>600</v>
      </c>
      <c r="I149" s="223"/>
      <c r="J149" s="224">
        <f>ROUND(I149*H149,2)</f>
        <v>0</v>
      </c>
      <c r="K149" s="220" t="s">
        <v>124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125</v>
      </c>
      <c r="AT149" s="229" t="s">
        <v>120</v>
      </c>
      <c r="AU149" s="229" t="s">
        <v>82</v>
      </c>
      <c r="AY149" s="17" t="s">
        <v>118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80</v>
      </c>
      <c r="BK149" s="230">
        <f>ROUND(I149*H149,2)</f>
        <v>0</v>
      </c>
      <c r="BL149" s="17" t="s">
        <v>125</v>
      </c>
      <c r="BM149" s="229" t="s">
        <v>153</v>
      </c>
    </row>
    <row r="150" s="13" customFormat="1">
      <c r="A150" s="13"/>
      <c r="B150" s="231"/>
      <c r="C150" s="232"/>
      <c r="D150" s="233" t="s">
        <v>126</v>
      </c>
      <c r="E150" s="234" t="s">
        <v>1</v>
      </c>
      <c r="F150" s="235" t="s">
        <v>154</v>
      </c>
      <c r="G150" s="232"/>
      <c r="H150" s="236">
        <v>600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126</v>
      </c>
      <c r="AU150" s="242" t="s">
        <v>82</v>
      </c>
      <c r="AV150" s="13" t="s">
        <v>82</v>
      </c>
      <c r="AW150" s="13" t="s">
        <v>30</v>
      </c>
      <c r="AX150" s="13" t="s">
        <v>73</v>
      </c>
      <c r="AY150" s="242" t="s">
        <v>118</v>
      </c>
    </row>
    <row r="151" s="15" customFormat="1">
      <c r="A151" s="15"/>
      <c r="B151" s="253"/>
      <c r="C151" s="254"/>
      <c r="D151" s="233" t="s">
        <v>126</v>
      </c>
      <c r="E151" s="255" t="s">
        <v>1</v>
      </c>
      <c r="F151" s="256" t="s">
        <v>129</v>
      </c>
      <c r="G151" s="254"/>
      <c r="H151" s="257">
        <v>600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126</v>
      </c>
      <c r="AU151" s="263" t="s">
        <v>82</v>
      </c>
      <c r="AV151" s="15" t="s">
        <v>125</v>
      </c>
      <c r="AW151" s="15" t="s">
        <v>30</v>
      </c>
      <c r="AX151" s="15" t="s">
        <v>80</v>
      </c>
      <c r="AY151" s="263" t="s">
        <v>118</v>
      </c>
    </row>
    <row r="152" s="2" customFormat="1" ht="16.5" customHeight="1">
      <c r="A152" s="38"/>
      <c r="B152" s="39"/>
      <c r="C152" s="218" t="s">
        <v>141</v>
      </c>
      <c r="D152" s="218" t="s">
        <v>120</v>
      </c>
      <c r="E152" s="219" t="s">
        <v>155</v>
      </c>
      <c r="F152" s="220" t="s">
        <v>156</v>
      </c>
      <c r="G152" s="221" t="s">
        <v>123</v>
      </c>
      <c r="H152" s="222">
        <v>20</v>
      </c>
      <c r="I152" s="223"/>
      <c r="J152" s="224">
        <f>ROUND(I152*H152,2)</f>
        <v>0</v>
      </c>
      <c r="K152" s="220" t="s">
        <v>124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125</v>
      </c>
      <c r="AT152" s="229" t="s">
        <v>120</v>
      </c>
      <c r="AU152" s="229" t="s">
        <v>82</v>
      </c>
      <c r="AY152" s="17" t="s">
        <v>118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80</v>
      </c>
      <c r="BK152" s="230">
        <f>ROUND(I152*H152,2)</f>
        <v>0</v>
      </c>
      <c r="BL152" s="17" t="s">
        <v>125</v>
      </c>
      <c r="BM152" s="229" t="s">
        <v>157</v>
      </c>
    </row>
    <row r="153" s="2" customFormat="1" ht="16.5" customHeight="1">
      <c r="A153" s="38"/>
      <c r="B153" s="39"/>
      <c r="C153" s="218" t="s">
        <v>158</v>
      </c>
      <c r="D153" s="218" t="s">
        <v>120</v>
      </c>
      <c r="E153" s="219" t="s">
        <v>159</v>
      </c>
      <c r="F153" s="220" t="s">
        <v>160</v>
      </c>
      <c r="G153" s="221" t="s">
        <v>123</v>
      </c>
      <c r="H153" s="222">
        <v>180</v>
      </c>
      <c r="I153" s="223"/>
      <c r="J153" s="224">
        <f>ROUND(I153*H153,2)</f>
        <v>0</v>
      </c>
      <c r="K153" s="220" t="s">
        <v>124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125</v>
      </c>
      <c r="AT153" s="229" t="s">
        <v>120</v>
      </c>
      <c r="AU153" s="229" t="s">
        <v>82</v>
      </c>
      <c r="AY153" s="17" t="s">
        <v>118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80</v>
      </c>
      <c r="BK153" s="230">
        <f>ROUND(I153*H153,2)</f>
        <v>0</v>
      </c>
      <c r="BL153" s="17" t="s">
        <v>125</v>
      </c>
      <c r="BM153" s="229" t="s">
        <v>161</v>
      </c>
    </row>
    <row r="154" s="13" customFormat="1">
      <c r="A154" s="13"/>
      <c r="B154" s="231"/>
      <c r="C154" s="232"/>
      <c r="D154" s="233" t="s">
        <v>126</v>
      </c>
      <c r="E154" s="234" t="s">
        <v>1</v>
      </c>
      <c r="F154" s="235" t="s">
        <v>162</v>
      </c>
      <c r="G154" s="232"/>
      <c r="H154" s="236">
        <v>180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126</v>
      </c>
      <c r="AU154" s="242" t="s">
        <v>82</v>
      </c>
      <c r="AV154" s="13" t="s">
        <v>82</v>
      </c>
      <c r="AW154" s="13" t="s">
        <v>30</v>
      </c>
      <c r="AX154" s="13" t="s">
        <v>73</v>
      </c>
      <c r="AY154" s="242" t="s">
        <v>118</v>
      </c>
    </row>
    <row r="155" s="15" customFormat="1">
      <c r="A155" s="15"/>
      <c r="B155" s="253"/>
      <c r="C155" s="254"/>
      <c r="D155" s="233" t="s">
        <v>126</v>
      </c>
      <c r="E155" s="255" t="s">
        <v>1</v>
      </c>
      <c r="F155" s="256" t="s">
        <v>129</v>
      </c>
      <c r="G155" s="254"/>
      <c r="H155" s="257">
        <v>180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126</v>
      </c>
      <c r="AU155" s="263" t="s">
        <v>82</v>
      </c>
      <c r="AV155" s="15" t="s">
        <v>125</v>
      </c>
      <c r="AW155" s="15" t="s">
        <v>30</v>
      </c>
      <c r="AX155" s="15" t="s">
        <v>80</v>
      </c>
      <c r="AY155" s="263" t="s">
        <v>118</v>
      </c>
    </row>
    <row r="156" s="2" customFormat="1" ht="37.8" customHeight="1">
      <c r="A156" s="38"/>
      <c r="B156" s="39"/>
      <c r="C156" s="218" t="s">
        <v>146</v>
      </c>
      <c r="D156" s="218" t="s">
        <v>120</v>
      </c>
      <c r="E156" s="219" t="s">
        <v>163</v>
      </c>
      <c r="F156" s="220" t="s">
        <v>164</v>
      </c>
      <c r="G156" s="221" t="s">
        <v>136</v>
      </c>
      <c r="H156" s="222">
        <v>137.18199999999999</v>
      </c>
      <c r="I156" s="223"/>
      <c r="J156" s="224">
        <f>ROUND(I156*H156,2)</f>
        <v>0</v>
      </c>
      <c r="K156" s="220" t="s">
        <v>124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125</v>
      </c>
      <c r="AT156" s="229" t="s">
        <v>120</v>
      </c>
      <c r="AU156" s="229" t="s">
        <v>82</v>
      </c>
      <c r="AY156" s="17" t="s">
        <v>118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80</v>
      </c>
      <c r="BK156" s="230">
        <f>ROUND(I156*H156,2)</f>
        <v>0</v>
      </c>
      <c r="BL156" s="17" t="s">
        <v>125</v>
      </c>
      <c r="BM156" s="229" t="s">
        <v>132</v>
      </c>
    </row>
    <row r="157" s="13" customFormat="1">
      <c r="A157" s="13"/>
      <c r="B157" s="231"/>
      <c r="C157" s="232"/>
      <c r="D157" s="233" t="s">
        <v>126</v>
      </c>
      <c r="E157" s="234" t="s">
        <v>1</v>
      </c>
      <c r="F157" s="235" t="s">
        <v>165</v>
      </c>
      <c r="G157" s="232"/>
      <c r="H157" s="236">
        <v>19.350000000000001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126</v>
      </c>
      <c r="AU157" s="242" t="s">
        <v>82</v>
      </c>
      <c r="AV157" s="13" t="s">
        <v>82</v>
      </c>
      <c r="AW157" s="13" t="s">
        <v>30</v>
      </c>
      <c r="AX157" s="13" t="s">
        <v>73</v>
      </c>
      <c r="AY157" s="242" t="s">
        <v>118</v>
      </c>
    </row>
    <row r="158" s="13" customFormat="1">
      <c r="A158" s="13"/>
      <c r="B158" s="231"/>
      <c r="C158" s="232"/>
      <c r="D158" s="233" t="s">
        <v>126</v>
      </c>
      <c r="E158" s="234" t="s">
        <v>1</v>
      </c>
      <c r="F158" s="235" t="s">
        <v>166</v>
      </c>
      <c r="G158" s="232"/>
      <c r="H158" s="236">
        <v>52.972000000000001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126</v>
      </c>
      <c r="AU158" s="242" t="s">
        <v>82</v>
      </c>
      <c r="AV158" s="13" t="s">
        <v>82</v>
      </c>
      <c r="AW158" s="13" t="s">
        <v>30</v>
      </c>
      <c r="AX158" s="13" t="s">
        <v>73</v>
      </c>
      <c r="AY158" s="242" t="s">
        <v>118</v>
      </c>
    </row>
    <row r="159" s="13" customFormat="1">
      <c r="A159" s="13"/>
      <c r="B159" s="231"/>
      <c r="C159" s="232"/>
      <c r="D159" s="233" t="s">
        <v>126</v>
      </c>
      <c r="E159" s="234" t="s">
        <v>1</v>
      </c>
      <c r="F159" s="235" t="s">
        <v>167</v>
      </c>
      <c r="G159" s="232"/>
      <c r="H159" s="236">
        <v>64.859999999999999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126</v>
      </c>
      <c r="AU159" s="242" t="s">
        <v>82</v>
      </c>
      <c r="AV159" s="13" t="s">
        <v>82</v>
      </c>
      <c r="AW159" s="13" t="s">
        <v>30</v>
      </c>
      <c r="AX159" s="13" t="s">
        <v>73</v>
      </c>
      <c r="AY159" s="242" t="s">
        <v>118</v>
      </c>
    </row>
    <row r="160" s="15" customFormat="1">
      <c r="A160" s="15"/>
      <c r="B160" s="253"/>
      <c r="C160" s="254"/>
      <c r="D160" s="233" t="s">
        <v>126</v>
      </c>
      <c r="E160" s="255" t="s">
        <v>1</v>
      </c>
      <c r="F160" s="256" t="s">
        <v>129</v>
      </c>
      <c r="G160" s="254"/>
      <c r="H160" s="257">
        <v>137.18200000000002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126</v>
      </c>
      <c r="AU160" s="263" t="s">
        <v>82</v>
      </c>
      <c r="AV160" s="15" t="s">
        <v>125</v>
      </c>
      <c r="AW160" s="15" t="s">
        <v>30</v>
      </c>
      <c r="AX160" s="15" t="s">
        <v>80</v>
      </c>
      <c r="AY160" s="263" t="s">
        <v>118</v>
      </c>
    </row>
    <row r="161" s="2" customFormat="1" ht="37.8" customHeight="1">
      <c r="A161" s="38"/>
      <c r="B161" s="39"/>
      <c r="C161" s="218" t="s">
        <v>168</v>
      </c>
      <c r="D161" s="218" t="s">
        <v>120</v>
      </c>
      <c r="E161" s="219" t="s">
        <v>169</v>
      </c>
      <c r="F161" s="220" t="s">
        <v>170</v>
      </c>
      <c r="G161" s="221" t="s">
        <v>136</v>
      </c>
      <c r="H161" s="222">
        <v>685.90999999999997</v>
      </c>
      <c r="I161" s="223"/>
      <c r="J161" s="224">
        <f>ROUND(I161*H161,2)</f>
        <v>0</v>
      </c>
      <c r="K161" s="220" t="s">
        <v>124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125</v>
      </c>
      <c r="AT161" s="229" t="s">
        <v>120</v>
      </c>
      <c r="AU161" s="229" t="s">
        <v>82</v>
      </c>
      <c r="AY161" s="17" t="s">
        <v>118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80</v>
      </c>
      <c r="BK161" s="230">
        <f>ROUND(I161*H161,2)</f>
        <v>0</v>
      </c>
      <c r="BL161" s="17" t="s">
        <v>125</v>
      </c>
      <c r="BM161" s="229" t="s">
        <v>171</v>
      </c>
    </row>
    <row r="162" s="13" customFormat="1">
      <c r="A162" s="13"/>
      <c r="B162" s="231"/>
      <c r="C162" s="232"/>
      <c r="D162" s="233" t="s">
        <v>126</v>
      </c>
      <c r="E162" s="234" t="s">
        <v>1</v>
      </c>
      <c r="F162" s="235" t="s">
        <v>172</v>
      </c>
      <c r="G162" s="232"/>
      <c r="H162" s="236">
        <v>685.90999999999997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126</v>
      </c>
      <c r="AU162" s="242" t="s">
        <v>82</v>
      </c>
      <c r="AV162" s="13" t="s">
        <v>82</v>
      </c>
      <c r="AW162" s="13" t="s">
        <v>30</v>
      </c>
      <c r="AX162" s="13" t="s">
        <v>73</v>
      </c>
      <c r="AY162" s="242" t="s">
        <v>118</v>
      </c>
    </row>
    <row r="163" s="15" customFormat="1">
      <c r="A163" s="15"/>
      <c r="B163" s="253"/>
      <c r="C163" s="254"/>
      <c r="D163" s="233" t="s">
        <v>126</v>
      </c>
      <c r="E163" s="255" t="s">
        <v>1</v>
      </c>
      <c r="F163" s="256" t="s">
        <v>129</v>
      </c>
      <c r="G163" s="254"/>
      <c r="H163" s="257">
        <v>685.90999999999997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126</v>
      </c>
      <c r="AU163" s="263" t="s">
        <v>82</v>
      </c>
      <c r="AV163" s="15" t="s">
        <v>125</v>
      </c>
      <c r="AW163" s="15" t="s">
        <v>30</v>
      </c>
      <c r="AX163" s="15" t="s">
        <v>80</v>
      </c>
      <c r="AY163" s="263" t="s">
        <v>118</v>
      </c>
    </row>
    <row r="164" s="2" customFormat="1" ht="24.15" customHeight="1">
      <c r="A164" s="38"/>
      <c r="B164" s="39"/>
      <c r="C164" s="218" t="s">
        <v>8</v>
      </c>
      <c r="D164" s="218" t="s">
        <v>120</v>
      </c>
      <c r="E164" s="219" t="s">
        <v>173</v>
      </c>
      <c r="F164" s="220" t="s">
        <v>174</v>
      </c>
      <c r="G164" s="221" t="s">
        <v>175</v>
      </c>
      <c r="H164" s="222">
        <v>246.928</v>
      </c>
      <c r="I164" s="223"/>
      <c r="J164" s="224">
        <f>ROUND(I164*H164,2)</f>
        <v>0</v>
      </c>
      <c r="K164" s="220" t="s">
        <v>124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125</v>
      </c>
      <c r="AT164" s="229" t="s">
        <v>120</v>
      </c>
      <c r="AU164" s="229" t="s">
        <v>82</v>
      </c>
      <c r="AY164" s="17" t="s">
        <v>118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80</v>
      </c>
      <c r="BK164" s="230">
        <f>ROUND(I164*H164,2)</f>
        <v>0</v>
      </c>
      <c r="BL164" s="17" t="s">
        <v>125</v>
      </c>
      <c r="BM164" s="229" t="s">
        <v>176</v>
      </c>
    </row>
    <row r="165" s="13" customFormat="1">
      <c r="A165" s="13"/>
      <c r="B165" s="231"/>
      <c r="C165" s="232"/>
      <c r="D165" s="233" t="s">
        <v>126</v>
      </c>
      <c r="E165" s="234" t="s">
        <v>1</v>
      </c>
      <c r="F165" s="235" t="s">
        <v>177</v>
      </c>
      <c r="G165" s="232"/>
      <c r="H165" s="236">
        <v>246.928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126</v>
      </c>
      <c r="AU165" s="242" t="s">
        <v>82</v>
      </c>
      <c r="AV165" s="13" t="s">
        <v>82</v>
      </c>
      <c r="AW165" s="13" t="s">
        <v>30</v>
      </c>
      <c r="AX165" s="13" t="s">
        <v>73</v>
      </c>
      <c r="AY165" s="242" t="s">
        <v>118</v>
      </c>
    </row>
    <row r="166" s="15" customFormat="1">
      <c r="A166" s="15"/>
      <c r="B166" s="253"/>
      <c r="C166" s="254"/>
      <c r="D166" s="233" t="s">
        <v>126</v>
      </c>
      <c r="E166" s="255" t="s">
        <v>1</v>
      </c>
      <c r="F166" s="256" t="s">
        <v>129</v>
      </c>
      <c r="G166" s="254"/>
      <c r="H166" s="257">
        <v>246.928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126</v>
      </c>
      <c r="AU166" s="263" t="s">
        <v>82</v>
      </c>
      <c r="AV166" s="15" t="s">
        <v>125</v>
      </c>
      <c r="AW166" s="15" t="s">
        <v>30</v>
      </c>
      <c r="AX166" s="15" t="s">
        <v>80</v>
      </c>
      <c r="AY166" s="263" t="s">
        <v>118</v>
      </c>
    </row>
    <row r="167" s="2" customFormat="1" ht="24.15" customHeight="1">
      <c r="A167" s="38"/>
      <c r="B167" s="39"/>
      <c r="C167" s="218" t="s">
        <v>178</v>
      </c>
      <c r="D167" s="218" t="s">
        <v>120</v>
      </c>
      <c r="E167" s="219" t="s">
        <v>179</v>
      </c>
      <c r="F167" s="220" t="s">
        <v>180</v>
      </c>
      <c r="G167" s="221" t="s">
        <v>136</v>
      </c>
      <c r="H167" s="222">
        <v>137.18199999999999</v>
      </c>
      <c r="I167" s="223"/>
      <c r="J167" s="224">
        <f>ROUND(I167*H167,2)</f>
        <v>0</v>
      </c>
      <c r="K167" s="220" t="s">
        <v>124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125</v>
      </c>
      <c r="AT167" s="229" t="s">
        <v>120</v>
      </c>
      <c r="AU167" s="229" t="s">
        <v>82</v>
      </c>
      <c r="AY167" s="17" t="s">
        <v>118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80</v>
      </c>
      <c r="BK167" s="230">
        <f>ROUND(I167*H167,2)</f>
        <v>0</v>
      </c>
      <c r="BL167" s="17" t="s">
        <v>125</v>
      </c>
      <c r="BM167" s="229" t="s">
        <v>181</v>
      </c>
    </row>
    <row r="168" s="13" customFormat="1">
      <c r="A168" s="13"/>
      <c r="B168" s="231"/>
      <c r="C168" s="232"/>
      <c r="D168" s="233" t="s">
        <v>126</v>
      </c>
      <c r="E168" s="234" t="s">
        <v>1</v>
      </c>
      <c r="F168" s="235" t="s">
        <v>182</v>
      </c>
      <c r="G168" s="232"/>
      <c r="H168" s="236">
        <v>137.18199999999999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126</v>
      </c>
      <c r="AU168" s="242" t="s">
        <v>82</v>
      </c>
      <c r="AV168" s="13" t="s">
        <v>82</v>
      </c>
      <c r="AW168" s="13" t="s">
        <v>30</v>
      </c>
      <c r="AX168" s="13" t="s">
        <v>73</v>
      </c>
      <c r="AY168" s="242" t="s">
        <v>118</v>
      </c>
    </row>
    <row r="169" s="15" customFormat="1">
      <c r="A169" s="15"/>
      <c r="B169" s="253"/>
      <c r="C169" s="254"/>
      <c r="D169" s="233" t="s">
        <v>126</v>
      </c>
      <c r="E169" s="255" t="s">
        <v>1</v>
      </c>
      <c r="F169" s="256" t="s">
        <v>129</v>
      </c>
      <c r="G169" s="254"/>
      <c r="H169" s="257">
        <v>137.18199999999999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126</v>
      </c>
      <c r="AU169" s="263" t="s">
        <v>82</v>
      </c>
      <c r="AV169" s="15" t="s">
        <v>125</v>
      </c>
      <c r="AW169" s="15" t="s">
        <v>30</v>
      </c>
      <c r="AX169" s="15" t="s">
        <v>80</v>
      </c>
      <c r="AY169" s="263" t="s">
        <v>118</v>
      </c>
    </row>
    <row r="170" s="2" customFormat="1" ht="24.15" customHeight="1">
      <c r="A170" s="38"/>
      <c r="B170" s="39"/>
      <c r="C170" s="218" t="s">
        <v>153</v>
      </c>
      <c r="D170" s="218" t="s">
        <v>120</v>
      </c>
      <c r="E170" s="219" t="s">
        <v>183</v>
      </c>
      <c r="F170" s="220" t="s">
        <v>184</v>
      </c>
      <c r="G170" s="221" t="s">
        <v>136</v>
      </c>
      <c r="H170" s="222">
        <v>50.100000000000001</v>
      </c>
      <c r="I170" s="223"/>
      <c r="J170" s="224">
        <f>ROUND(I170*H170,2)</f>
        <v>0</v>
      </c>
      <c r="K170" s="220" t="s">
        <v>124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125</v>
      </c>
      <c r="AT170" s="229" t="s">
        <v>120</v>
      </c>
      <c r="AU170" s="229" t="s">
        <v>82</v>
      </c>
      <c r="AY170" s="17" t="s">
        <v>118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80</v>
      </c>
      <c r="BK170" s="230">
        <f>ROUND(I170*H170,2)</f>
        <v>0</v>
      </c>
      <c r="BL170" s="17" t="s">
        <v>125</v>
      </c>
      <c r="BM170" s="229" t="s">
        <v>185</v>
      </c>
    </row>
    <row r="171" s="13" customFormat="1">
      <c r="A171" s="13"/>
      <c r="B171" s="231"/>
      <c r="C171" s="232"/>
      <c r="D171" s="233" t="s">
        <v>126</v>
      </c>
      <c r="E171" s="234" t="s">
        <v>1</v>
      </c>
      <c r="F171" s="235" t="s">
        <v>186</v>
      </c>
      <c r="G171" s="232"/>
      <c r="H171" s="236">
        <v>30.100000000000001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126</v>
      </c>
      <c r="AU171" s="242" t="s">
        <v>82</v>
      </c>
      <c r="AV171" s="13" t="s">
        <v>82</v>
      </c>
      <c r="AW171" s="13" t="s">
        <v>30</v>
      </c>
      <c r="AX171" s="13" t="s">
        <v>73</v>
      </c>
      <c r="AY171" s="242" t="s">
        <v>118</v>
      </c>
    </row>
    <row r="172" s="13" customFormat="1">
      <c r="A172" s="13"/>
      <c r="B172" s="231"/>
      <c r="C172" s="232"/>
      <c r="D172" s="233" t="s">
        <v>126</v>
      </c>
      <c r="E172" s="234" t="s">
        <v>1</v>
      </c>
      <c r="F172" s="235" t="s">
        <v>132</v>
      </c>
      <c r="G172" s="232"/>
      <c r="H172" s="236">
        <v>20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126</v>
      </c>
      <c r="AU172" s="242" t="s">
        <v>82</v>
      </c>
      <c r="AV172" s="13" t="s">
        <v>82</v>
      </c>
      <c r="AW172" s="13" t="s">
        <v>30</v>
      </c>
      <c r="AX172" s="13" t="s">
        <v>73</v>
      </c>
      <c r="AY172" s="242" t="s">
        <v>118</v>
      </c>
    </row>
    <row r="173" s="14" customFormat="1">
      <c r="A173" s="14"/>
      <c r="B173" s="243"/>
      <c r="C173" s="244"/>
      <c r="D173" s="233" t="s">
        <v>126</v>
      </c>
      <c r="E173" s="245" t="s">
        <v>1</v>
      </c>
      <c r="F173" s="246" t="s">
        <v>187</v>
      </c>
      <c r="G173" s="244"/>
      <c r="H173" s="245" t="s">
        <v>1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126</v>
      </c>
      <c r="AU173" s="252" t="s">
        <v>82</v>
      </c>
      <c r="AV173" s="14" t="s">
        <v>80</v>
      </c>
      <c r="AW173" s="14" t="s">
        <v>30</v>
      </c>
      <c r="AX173" s="14" t="s">
        <v>73</v>
      </c>
      <c r="AY173" s="252" t="s">
        <v>118</v>
      </c>
    </row>
    <row r="174" s="14" customFormat="1">
      <c r="A174" s="14"/>
      <c r="B174" s="243"/>
      <c r="C174" s="244"/>
      <c r="D174" s="233" t="s">
        <v>126</v>
      </c>
      <c r="E174" s="245" t="s">
        <v>1</v>
      </c>
      <c r="F174" s="246" t="s">
        <v>188</v>
      </c>
      <c r="G174" s="244"/>
      <c r="H174" s="245" t="s">
        <v>1</v>
      </c>
      <c r="I174" s="247"/>
      <c r="J174" s="244"/>
      <c r="K174" s="244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126</v>
      </c>
      <c r="AU174" s="252" t="s">
        <v>82</v>
      </c>
      <c r="AV174" s="14" t="s">
        <v>80</v>
      </c>
      <c r="AW174" s="14" t="s">
        <v>30</v>
      </c>
      <c r="AX174" s="14" t="s">
        <v>73</v>
      </c>
      <c r="AY174" s="252" t="s">
        <v>118</v>
      </c>
    </row>
    <row r="175" s="15" customFormat="1">
      <c r="A175" s="15"/>
      <c r="B175" s="253"/>
      <c r="C175" s="254"/>
      <c r="D175" s="233" t="s">
        <v>126</v>
      </c>
      <c r="E175" s="255" t="s">
        <v>1</v>
      </c>
      <c r="F175" s="256" t="s">
        <v>129</v>
      </c>
      <c r="G175" s="254"/>
      <c r="H175" s="257">
        <v>50.100000000000001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126</v>
      </c>
      <c r="AU175" s="263" t="s">
        <v>82</v>
      </c>
      <c r="AV175" s="15" t="s">
        <v>125</v>
      </c>
      <c r="AW175" s="15" t="s">
        <v>30</v>
      </c>
      <c r="AX175" s="15" t="s">
        <v>80</v>
      </c>
      <c r="AY175" s="263" t="s">
        <v>118</v>
      </c>
    </row>
    <row r="176" s="2" customFormat="1" ht="16.5" customHeight="1">
      <c r="A176" s="38"/>
      <c r="B176" s="39"/>
      <c r="C176" s="264" t="s">
        <v>189</v>
      </c>
      <c r="D176" s="264" t="s">
        <v>190</v>
      </c>
      <c r="E176" s="265" t="s">
        <v>191</v>
      </c>
      <c r="F176" s="266" t="s">
        <v>192</v>
      </c>
      <c r="G176" s="267" t="s">
        <v>175</v>
      </c>
      <c r="H176" s="268">
        <v>100.2</v>
      </c>
      <c r="I176" s="269"/>
      <c r="J176" s="270">
        <f>ROUND(I176*H176,2)</f>
        <v>0</v>
      </c>
      <c r="K176" s="266" t="s">
        <v>124</v>
      </c>
      <c r="L176" s="271"/>
      <c r="M176" s="272" t="s">
        <v>1</v>
      </c>
      <c r="N176" s="273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141</v>
      </c>
      <c r="AT176" s="229" t="s">
        <v>190</v>
      </c>
      <c r="AU176" s="229" t="s">
        <v>82</v>
      </c>
      <c r="AY176" s="17" t="s">
        <v>118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80</v>
      </c>
      <c r="BK176" s="230">
        <f>ROUND(I176*H176,2)</f>
        <v>0</v>
      </c>
      <c r="BL176" s="17" t="s">
        <v>125</v>
      </c>
      <c r="BM176" s="229" t="s">
        <v>193</v>
      </c>
    </row>
    <row r="177" s="13" customFormat="1">
      <c r="A177" s="13"/>
      <c r="B177" s="231"/>
      <c r="C177" s="232"/>
      <c r="D177" s="233" t="s">
        <v>126</v>
      </c>
      <c r="E177" s="234" t="s">
        <v>1</v>
      </c>
      <c r="F177" s="235" t="s">
        <v>194</v>
      </c>
      <c r="G177" s="232"/>
      <c r="H177" s="236">
        <v>100.2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126</v>
      </c>
      <c r="AU177" s="242" t="s">
        <v>82</v>
      </c>
      <c r="AV177" s="13" t="s">
        <v>82</v>
      </c>
      <c r="AW177" s="13" t="s">
        <v>30</v>
      </c>
      <c r="AX177" s="13" t="s">
        <v>73</v>
      </c>
      <c r="AY177" s="242" t="s">
        <v>118</v>
      </c>
    </row>
    <row r="178" s="15" customFormat="1">
      <c r="A178" s="15"/>
      <c r="B178" s="253"/>
      <c r="C178" s="254"/>
      <c r="D178" s="233" t="s">
        <v>126</v>
      </c>
      <c r="E178" s="255" t="s">
        <v>1</v>
      </c>
      <c r="F178" s="256" t="s">
        <v>129</v>
      </c>
      <c r="G178" s="254"/>
      <c r="H178" s="257">
        <v>100.2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126</v>
      </c>
      <c r="AU178" s="263" t="s">
        <v>82</v>
      </c>
      <c r="AV178" s="15" t="s">
        <v>125</v>
      </c>
      <c r="AW178" s="15" t="s">
        <v>30</v>
      </c>
      <c r="AX178" s="15" t="s">
        <v>80</v>
      </c>
      <c r="AY178" s="263" t="s">
        <v>118</v>
      </c>
    </row>
    <row r="179" s="2" customFormat="1" ht="24.15" customHeight="1">
      <c r="A179" s="38"/>
      <c r="B179" s="39"/>
      <c r="C179" s="218" t="s">
        <v>157</v>
      </c>
      <c r="D179" s="218" t="s">
        <v>120</v>
      </c>
      <c r="E179" s="219" t="s">
        <v>195</v>
      </c>
      <c r="F179" s="220" t="s">
        <v>196</v>
      </c>
      <c r="G179" s="221" t="s">
        <v>123</v>
      </c>
      <c r="H179" s="222">
        <v>42</v>
      </c>
      <c r="I179" s="223"/>
      <c r="J179" s="224">
        <f>ROUND(I179*H179,2)</f>
        <v>0</v>
      </c>
      <c r="K179" s="220" t="s">
        <v>124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125</v>
      </c>
      <c r="AT179" s="229" t="s">
        <v>120</v>
      </c>
      <c r="AU179" s="229" t="s">
        <v>82</v>
      </c>
      <c r="AY179" s="17" t="s">
        <v>118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80</v>
      </c>
      <c r="BK179" s="230">
        <f>ROUND(I179*H179,2)</f>
        <v>0</v>
      </c>
      <c r="BL179" s="17" t="s">
        <v>125</v>
      </c>
      <c r="BM179" s="229" t="s">
        <v>197</v>
      </c>
    </row>
    <row r="180" s="13" customFormat="1">
      <c r="A180" s="13"/>
      <c r="B180" s="231"/>
      <c r="C180" s="232"/>
      <c r="D180" s="233" t="s">
        <v>126</v>
      </c>
      <c r="E180" s="234" t="s">
        <v>1</v>
      </c>
      <c r="F180" s="235" t="s">
        <v>198</v>
      </c>
      <c r="G180" s="232"/>
      <c r="H180" s="236">
        <v>42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126</v>
      </c>
      <c r="AU180" s="242" t="s">
        <v>82</v>
      </c>
      <c r="AV180" s="13" t="s">
        <v>82</v>
      </c>
      <c r="AW180" s="13" t="s">
        <v>30</v>
      </c>
      <c r="AX180" s="13" t="s">
        <v>73</v>
      </c>
      <c r="AY180" s="242" t="s">
        <v>118</v>
      </c>
    </row>
    <row r="181" s="14" customFormat="1">
      <c r="A181" s="14"/>
      <c r="B181" s="243"/>
      <c r="C181" s="244"/>
      <c r="D181" s="233" t="s">
        <v>126</v>
      </c>
      <c r="E181" s="245" t="s">
        <v>1</v>
      </c>
      <c r="F181" s="246" t="s">
        <v>128</v>
      </c>
      <c r="G181" s="244"/>
      <c r="H181" s="245" t="s">
        <v>1</v>
      </c>
      <c r="I181" s="247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126</v>
      </c>
      <c r="AU181" s="252" t="s">
        <v>82</v>
      </c>
      <c r="AV181" s="14" t="s">
        <v>80</v>
      </c>
      <c r="AW181" s="14" t="s">
        <v>30</v>
      </c>
      <c r="AX181" s="14" t="s">
        <v>73</v>
      </c>
      <c r="AY181" s="252" t="s">
        <v>118</v>
      </c>
    </row>
    <row r="182" s="15" customFormat="1">
      <c r="A182" s="15"/>
      <c r="B182" s="253"/>
      <c r="C182" s="254"/>
      <c r="D182" s="233" t="s">
        <v>126</v>
      </c>
      <c r="E182" s="255" t="s">
        <v>1</v>
      </c>
      <c r="F182" s="256" t="s">
        <v>129</v>
      </c>
      <c r="G182" s="254"/>
      <c r="H182" s="257">
        <v>42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3" t="s">
        <v>126</v>
      </c>
      <c r="AU182" s="263" t="s">
        <v>82</v>
      </c>
      <c r="AV182" s="15" t="s">
        <v>125</v>
      </c>
      <c r="AW182" s="15" t="s">
        <v>30</v>
      </c>
      <c r="AX182" s="15" t="s">
        <v>80</v>
      </c>
      <c r="AY182" s="263" t="s">
        <v>118</v>
      </c>
    </row>
    <row r="183" s="2" customFormat="1" ht="16.5" customHeight="1">
      <c r="A183" s="38"/>
      <c r="B183" s="39"/>
      <c r="C183" s="264" t="s">
        <v>199</v>
      </c>
      <c r="D183" s="264" t="s">
        <v>190</v>
      </c>
      <c r="E183" s="265" t="s">
        <v>200</v>
      </c>
      <c r="F183" s="266" t="s">
        <v>201</v>
      </c>
      <c r="G183" s="267" t="s">
        <v>136</v>
      </c>
      <c r="H183" s="268">
        <v>4.2000000000000002</v>
      </c>
      <c r="I183" s="269"/>
      <c r="J183" s="270">
        <f>ROUND(I183*H183,2)</f>
        <v>0</v>
      </c>
      <c r="K183" s="266" t="s">
        <v>124</v>
      </c>
      <c r="L183" s="271"/>
      <c r="M183" s="272" t="s">
        <v>1</v>
      </c>
      <c r="N183" s="273" t="s">
        <v>38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141</v>
      </c>
      <c r="AT183" s="229" t="s">
        <v>190</v>
      </c>
      <c r="AU183" s="229" t="s">
        <v>82</v>
      </c>
      <c r="AY183" s="17" t="s">
        <v>118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80</v>
      </c>
      <c r="BK183" s="230">
        <f>ROUND(I183*H183,2)</f>
        <v>0</v>
      </c>
      <c r="BL183" s="17" t="s">
        <v>125</v>
      </c>
      <c r="BM183" s="229" t="s">
        <v>202</v>
      </c>
    </row>
    <row r="184" s="13" customFormat="1">
      <c r="A184" s="13"/>
      <c r="B184" s="231"/>
      <c r="C184" s="232"/>
      <c r="D184" s="233" t="s">
        <v>126</v>
      </c>
      <c r="E184" s="234" t="s">
        <v>1</v>
      </c>
      <c r="F184" s="235" t="s">
        <v>203</v>
      </c>
      <c r="G184" s="232"/>
      <c r="H184" s="236">
        <v>4.2000000000000002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126</v>
      </c>
      <c r="AU184" s="242" t="s">
        <v>82</v>
      </c>
      <c r="AV184" s="13" t="s">
        <v>82</v>
      </c>
      <c r="AW184" s="13" t="s">
        <v>30</v>
      </c>
      <c r="AX184" s="13" t="s">
        <v>73</v>
      </c>
      <c r="AY184" s="242" t="s">
        <v>118</v>
      </c>
    </row>
    <row r="185" s="15" customFormat="1">
      <c r="A185" s="15"/>
      <c r="B185" s="253"/>
      <c r="C185" s="254"/>
      <c r="D185" s="233" t="s">
        <v>126</v>
      </c>
      <c r="E185" s="255" t="s">
        <v>1</v>
      </c>
      <c r="F185" s="256" t="s">
        <v>129</v>
      </c>
      <c r="G185" s="254"/>
      <c r="H185" s="257">
        <v>4.2000000000000002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126</v>
      </c>
      <c r="AU185" s="263" t="s">
        <v>82</v>
      </c>
      <c r="AV185" s="15" t="s">
        <v>125</v>
      </c>
      <c r="AW185" s="15" t="s">
        <v>30</v>
      </c>
      <c r="AX185" s="15" t="s">
        <v>80</v>
      </c>
      <c r="AY185" s="263" t="s">
        <v>118</v>
      </c>
    </row>
    <row r="186" s="2" customFormat="1" ht="24.15" customHeight="1">
      <c r="A186" s="38"/>
      <c r="B186" s="39"/>
      <c r="C186" s="218" t="s">
        <v>161</v>
      </c>
      <c r="D186" s="218" t="s">
        <v>120</v>
      </c>
      <c r="E186" s="219" t="s">
        <v>204</v>
      </c>
      <c r="F186" s="220" t="s">
        <v>205</v>
      </c>
      <c r="G186" s="221" t="s">
        <v>123</v>
      </c>
      <c r="H186" s="222">
        <v>42</v>
      </c>
      <c r="I186" s="223"/>
      <c r="J186" s="224">
        <f>ROUND(I186*H186,2)</f>
        <v>0</v>
      </c>
      <c r="K186" s="220" t="s">
        <v>124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125</v>
      </c>
      <c r="AT186" s="229" t="s">
        <v>120</v>
      </c>
      <c r="AU186" s="229" t="s">
        <v>82</v>
      </c>
      <c r="AY186" s="17" t="s">
        <v>118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80</v>
      </c>
      <c r="BK186" s="230">
        <f>ROUND(I186*H186,2)</f>
        <v>0</v>
      </c>
      <c r="BL186" s="17" t="s">
        <v>125</v>
      </c>
      <c r="BM186" s="229" t="s">
        <v>206</v>
      </c>
    </row>
    <row r="187" s="13" customFormat="1">
      <c r="A187" s="13"/>
      <c r="B187" s="231"/>
      <c r="C187" s="232"/>
      <c r="D187" s="233" t="s">
        <v>126</v>
      </c>
      <c r="E187" s="234" t="s">
        <v>1</v>
      </c>
      <c r="F187" s="235" t="s">
        <v>198</v>
      </c>
      <c r="G187" s="232"/>
      <c r="H187" s="236">
        <v>42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126</v>
      </c>
      <c r="AU187" s="242" t="s">
        <v>82</v>
      </c>
      <c r="AV187" s="13" t="s">
        <v>82</v>
      </c>
      <c r="AW187" s="13" t="s">
        <v>30</v>
      </c>
      <c r="AX187" s="13" t="s">
        <v>73</v>
      </c>
      <c r="AY187" s="242" t="s">
        <v>118</v>
      </c>
    </row>
    <row r="188" s="14" customFormat="1">
      <c r="A188" s="14"/>
      <c r="B188" s="243"/>
      <c r="C188" s="244"/>
      <c r="D188" s="233" t="s">
        <v>126</v>
      </c>
      <c r="E188" s="245" t="s">
        <v>1</v>
      </c>
      <c r="F188" s="246" t="s">
        <v>128</v>
      </c>
      <c r="G188" s="244"/>
      <c r="H188" s="245" t="s">
        <v>1</v>
      </c>
      <c r="I188" s="247"/>
      <c r="J188" s="244"/>
      <c r="K188" s="244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126</v>
      </c>
      <c r="AU188" s="252" t="s">
        <v>82</v>
      </c>
      <c r="AV188" s="14" t="s">
        <v>80</v>
      </c>
      <c r="AW188" s="14" t="s">
        <v>30</v>
      </c>
      <c r="AX188" s="14" t="s">
        <v>73</v>
      </c>
      <c r="AY188" s="252" t="s">
        <v>118</v>
      </c>
    </row>
    <row r="189" s="15" customFormat="1">
      <c r="A189" s="15"/>
      <c r="B189" s="253"/>
      <c r="C189" s="254"/>
      <c r="D189" s="233" t="s">
        <v>126</v>
      </c>
      <c r="E189" s="255" t="s">
        <v>1</v>
      </c>
      <c r="F189" s="256" t="s">
        <v>129</v>
      </c>
      <c r="G189" s="254"/>
      <c r="H189" s="257">
        <v>42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126</v>
      </c>
      <c r="AU189" s="263" t="s">
        <v>82</v>
      </c>
      <c r="AV189" s="15" t="s">
        <v>125</v>
      </c>
      <c r="AW189" s="15" t="s">
        <v>30</v>
      </c>
      <c r="AX189" s="15" t="s">
        <v>80</v>
      </c>
      <c r="AY189" s="263" t="s">
        <v>118</v>
      </c>
    </row>
    <row r="190" s="2" customFormat="1" ht="16.5" customHeight="1">
      <c r="A190" s="38"/>
      <c r="B190" s="39"/>
      <c r="C190" s="264" t="s">
        <v>207</v>
      </c>
      <c r="D190" s="264" t="s">
        <v>190</v>
      </c>
      <c r="E190" s="265" t="s">
        <v>208</v>
      </c>
      <c r="F190" s="266" t="s">
        <v>209</v>
      </c>
      <c r="G190" s="267" t="s">
        <v>210</v>
      </c>
      <c r="H190" s="268">
        <v>0.83999999999999997</v>
      </c>
      <c r="I190" s="269"/>
      <c r="J190" s="270">
        <f>ROUND(I190*H190,2)</f>
        <v>0</v>
      </c>
      <c r="K190" s="266" t="s">
        <v>124</v>
      </c>
      <c r="L190" s="271"/>
      <c r="M190" s="272" t="s">
        <v>1</v>
      </c>
      <c r="N190" s="273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141</v>
      </c>
      <c r="AT190" s="229" t="s">
        <v>190</v>
      </c>
      <c r="AU190" s="229" t="s">
        <v>82</v>
      </c>
      <c r="AY190" s="17" t="s">
        <v>118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80</v>
      </c>
      <c r="BK190" s="230">
        <f>ROUND(I190*H190,2)</f>
        <v>0</v>
      </c>
      <c r="BL190" s="17" t="s">
        <v>125</v>
      </c>
      <c r="BM190" s="229" t="s">
        <v>211</v>
      </c>
    </row>
    <row r="191" s="13" customFormat="1">
      <c r="A191" s="13"/>
      <c r="B191" s="231"/>
      <c r="C191" s="232"/>
      <c r="D191" s="233" t="s">
        <v>126</v>
      </c>
      <c r="E191" s="234" t="s">
        <v>1</v>
      </c>
      <c r="F191" s="235" t="s">
        <v>212</v>
      </c>
      <c r="G191" s="232"/>
      <c r="H191" s="236">
        <v>0.83999999999999997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126</v>
      </c>
      <c r="AU191" s="242" t="s">
        <v>82</v>
      </c>
      <c r="AV191" s="13" t="s">
        <v>82</v>
      </c>
      <c r="AW191" s="13" t="s">
        <v>30</v>
      </c>
      <c r="AX191" s="13" t="s">
        <v>73</v>
      </c>
      <c r="AY191" s="242" t="s">
        <v>118</v>
      </c>
    </row>
    <row r="192" s="15" customFormat="1">
      <c r="A192" s="15"/>
      <c r="B192" s="253"/>
      <c r="C192" s="254"/>
      <c r="D192" s="233" t="s">
        <v>126</v>
      </c>
      <c r="E192" s="255" t="s">
        <v>1</v>
      </c>
      <c r="F192" s="256" t="s">
        <v>129</v>
      </c>
      <c r="G192" s="254"/>
      <c r="H192" s="257">
        <v>0.83999999999999997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126</v>
      </c>
      <c r="AU192" s="263" t="s">
        <v>82</v>
      </c>
      <c r="AV192" s="15" t="s">
        <v>125</v>
      </c>
      <c r="AW192" s="15" t="s">
        <v>30</v>
      </c>
      <c r="AX192" s="15" t="s">
        <v>80</v>
      </c>
      <c r="AY192" s="263" t="s">
        <v>118</v>
      </c>
    </row>
    <row r="193" s="2" customFormat="1" ht="21.75" customHeight="1">
      <c r="A193" s="38"/>
      <c r="B193" s="39"/>
      <c r="C193" s="218" t="s">
        <v>132</v>
      </c>
      <c r="D193" s="218" t="s">
        <v>120</v>
      </c>
      <c r="E193" s="219" t="s">
        <v>213</v>
      </c>
      <c r="F193" s="220" t="s">
        <v>214</v>
      </c>
      <c r="G193" s="221" t="s">
        <v>123</v>
      </c>
      <c r="H193" s="222">
        <v>42</v>
      </c>
      <c r="I193" s="223"/>
      <c r="J193" s="224">
        <f>ROUND(I193*H193,2)</f>
        <v>0</v>
      </c>
      <c r="K193" s="220" t="s">
        <v>124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125</v>
      </c>
      <c r="AT193" s="229" t="s">
        <v>120</v>
      </c>
      <c r="AU193" s="229" t="s">
        <v>82</v>
      </c>
      <c r="AY193" s="17" t="s">
        <v>118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80</v>
      </c>
      <c r="BK193" s="230">
        <f>ROUND(I193*H193,2)</f>
        <v>0</v>
      </c>
      <c r="BL193" s="17" t="s">
        <v>125</v>
      </c>
      <c r="BM193" s="229" t="s">
        <v>215</v>
      </c>
    </row>
    <row r="194" s="13" customFormat="1">
      <c r="A194" s="13"/>
      <c r="B194" s="231"/>
      <c r="C194" s="232"/>
      <c r="D194" s="233" t="s">
        <v>126</v>
      </c>
      <c r="E194" s="234" t="s">
        <v>1</v>
      </c>
      <c r="F194" s="235" t="s">
        <v>198</v>
      </c>
      <c r="G194" s="232"/>
      <c r="H194" s="236">
        <v>42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126</v>
      </c>
      <c r="AU194" s="242" t="s">
        <v>82</v>
      </c>
      <c r="AV194" s="13" t="s">
        <v>82</v>
      </c>
      <c r="AW194" s="13" t="s">
        <v>30</v>
      </c>
      <c r="AX194" s="13" t="s">
        <v>73</v>
      </c>
      <c r="AY194" s="242" t="s">
        <v>118</v>
      </c>
    </row>
    <row r="195" s="15" customFormat="1">
      <c r="A195" s="15"/>
      <c r="B195" s="253"/>
      <c r="C195" s="254"/>
      <c r="D195" s="233" t="s">
        <v>126</v>
      </c>
      <c r="E195" s="255" t="s">
        <v>1</v>
      </c>
      <c r="F195" s="256" t="s">
        <v>129</v>
      </c>
      <c r="G195" s="254"/>
      <c r="H195" s="257">
        <v>42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3" t="s">
        <v>126</v>
      </c>
      <c r="AU195" s="263" t="s">
        <v>82</v>
      </c>
      <c r="AV195" s="15" t="s">
        <v>125</v>
      </c>
      <c r="AW195" s="15" t="s">
        <v>30</v>
      </c>
      <c r="AX195" s="15" t="s">
        <v>80</v>
      </c>
      <c r="AY195" s="263" t="s">
        <v>118</v>
      </c>
    </row>
    <row r="196" s="2" customFormat="1" ht="21.75" customHeight="1">
      <c r="A196" s="38"/>
      <c r="B196" s="39"/>
      <c r="C196" s="218" t="s">
        <v>7</v>
      </c>
      <c r="D196" s="218" t="s">
        <v>120</v>
      </c>
      <c r="E196" s="219" t="s">
        <v>216</v>
      </c>
      <c r="F196" s="220" t="s">
        <v>217</v>
      </c>
      <c r="G196" s="221" t="s">
        <v>123</v>
      </c>
      <c r="H196" s="222">
        <v>66</v>
      </c>
      <c r="I196" s="223"/>
      <c r="J196" s="224">
        <f>ROUND(I196*H196,2)</f>
        <v>0</v>
      </c>
      <c r="K196" s="220" t="s">
        <v>124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125</v>
      </c>
      <c r="AT196" s="229" t="s">
        <v>120</v>
      </c>
      <c r="AU196" s="229" t="s">
        <v>82</v>
      </c>
      <c r="AY196" s="17" t="s">
        <v>118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80</v>
      </c>
      <c r="BK196" s="230">
        <f>ROUND(I196*H196,2)</f>
        <v>0</v>
      </c>
      <c r="BL196" s="17" t="s">
        <v>125</v>
      </c>
      <c r="BM196" s="229" t="s">
        <v>198</v>
      </c>
    </row>
    <row r="197" s="13" customFormat="1">
      <c r="A197" s="13"/>
      <c r="B197" s="231"/>
      <c r="C197" s="232"/>
      <c r="D197" s="233" t="s">
        <v>126</v>
      </c>
      <c r="E197" s="234" t="s">
        <v>1</v>
      </c>
      <c r="F197" s="235" t="s">
        <v>218</v>
      </c>
      <c r="G197" s="232"/>
      <c r="H197" s="236">
        <v>66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126</v>
      </c>
      <c r="AU197" s="242" t="s">
        <v>82</v>
      </c>
      <c r="AV197" s="13" t="s">
        <v>82</v>
      </c>
      <c r="AW197" s="13" t="s">
        <v>30</v>
      </c>
      <c r="AX197" s="13" t="s">
        <v>73</v>
      </c>
      <c r="AY197" s="242" t="s">
        <v>118</v>
      </c>
    </row>
    <row r="198" s="14" customFormat="1">
      <c r="A198" s="14"/>
      <c r="B198" s="243"/>
      <c r="C198" s="244"/>
      <c r="D198" s="233" t="s">
        <v>126</v>
      </c>
      <c r="E198" s="245" t="s">
        <v>1</v>
      </c>
      <c r="F198" s="246" t="s">
        <v>128</v>
      </c>
      <c r="G198" s="244"/>
      <c r="H198" s="245" t="s">
        <v>1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126</v>
      </c>
      <c r="AU198" s="252" t="s">
        <v>82</v>
      </c>
      <c r="AV198" s="14" t="s">
        <v>80</v>
      </c>
      <c r="AW198" s="14" t="s">
        <v>30</v>
      </c>
      <c r="AX198" s="14" t="s">
        <v>73</v>
      </c>
      <c r="AY198" s="252" t="s">
        <v>118</v>
      </c>
    </row>
    <row r="199" s="15" customFormat="1">
      <c r="A199" s="15"/>
      <c r="B199" s="253"/>
      <c r="C199" s="254"/>
      <c r="D199" s="233" t="s">
        <v>126</v>
      </c>
      <c r="E199" s="255" t="s">
        <v>1</v>
      </c>
      <c r="F199" s="256" t="s">
        <v>129</v>
      </c>
      <c r="G199" s="254"/>
      <c r="H199" s="257">
        <v>66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126</v>
      </c>
      <c r="AU199" s="263" t="s">
        <v>82</v>
      </c>
      <c r="AV199" s="15" t="s">
        <v>125</v>
      </c>
      <c r="AW199" s="15" t="s">
        <v>30</v>
      </c>
      <c r="AX199" s="15" t="s">
        <v>80</v>
      </c>
      <c r="AY199" s="263" t="s">
        <v>118</v>
      </c>
    </row>
    <row r="200" s="2" customFormat="1" ht="24.15" customHeight="1">
      <c r="A200" s="38"/>
      <c r="B200" s="39"/>
      <c r="C200" s="218" t="s">
        <v>171</v>
      </c>
      <c r="D200" s="218" t="s">
        <v>120</v>
      </c>
      <c r="E200" s="219" t="s">
        <v>219</v>
      </c>
      <c r="F200" s="220" t="s">
        <v>220</v>
      </c>
      <c r="G200" s="221" t="s">
        <v>123</v>
      </c>
      <c r="H200" s="222">
        <v>16.5</v>
      </c>
      <c r="I200" s="223"/>
      <c r="J200" s="224">
        <f>ROUND(I200*H200,2)</f>
        <v>0</v>
      </c>
      <c r="K200" s="220" t="s">
        <v>124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125</v>
      </c>
      <c r="AT200" s="229" t="s">
        <v>120</v>
      </c>
      <c r="AU200" s="229" t="s">
        <v>82</v>
      </c>
      <c r="AY200" s="17" t="s">
        <v>118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80</v>
      </c>
      <c r="BK200" s="230">
        <f>ROUND(I200*H200,2)</f>
        <v>0</v>
      </c>
      <c r="BL200" s="17" t="s">
        <v>125</v>
      </c>
      <c r="BM200" s="229" t="s">
        <v>221</v>
      </c>
    </row>
    <row r="201" s="13" customFormat="1">
      <c r="A201" s="13"/>
      <c r="B201" s="231"/>
      <c r="C201" s="232"/>
      <c r="D201" s="233" t="s">
        <v>126</v>
      </c>
      <c r="E201" s="234" t="s">
        <v>1</v>
      </c>
      <c r="F201" s="235" t="s">
        <v>222</v>
      </c>
      <c r="G201" s="232"/>
      <c r="H201" s="236">
        <v>16.5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126</v>
      </c>
      <c r="AU201" s="242" t="s">
        <v>82</v>
      </c>
      <c r="AV201" s="13" t="s">
        <v>82</v>
      </c>
      <c r="AW201" s="13" t="s">
        <v>30</v>
      </c>
      <c r="AX201" s="13" t="s">
        <v>73</v>
      </c>
      <c r="AY201" s="242" t="s">
        <v>118</v>
      </c>
    </row>
    <row r="202" s="14" customFormat="1">
      <c r="A202" s="14"/>
      <c r="B202" s="243"/>
      <c r="C202" s="244"/>
      <c r="D202" s="233" t="s">
        <v>126</v>
      </c>
      <c r="E202" s="245" t="s">
        <v>1</v>
      </c>
      <c r="F202" s="246" t="s">
        <v>128</v>
      </c>
      <c r="G202" s="244"/>
      <c r="H202" s="245" t="s">
        <v>1</v>
      </c>
      <c r="I202" s="247"/>
      <c r="J202" s="244"/>
      <c r="K202" s="244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126</v>
      </c>
      <c r="AU202" s="252" t="s">
        <v>82</v>
      </c>
      <c r="AV202" s="14" t="s">
        <v>80</v>
      </c>
      <c r="AW202" s="14" t="s">
        <v>30</v>
      </c>
      <c r="AX202" s="14" t="s">
        <v>73</v>
      </c>
      <c r="AY202" s="252" t="s">
        <v>118</v>
      </c>
    </row>
    <row r="203" s="15" customFormat="1">
      <c r="A203" s="15"/>
      <c r="B203" s="253"/>
      <c r="C203" s="254"/>
      <c r="D203" s="233" t="s">
        <v>126</v>
      </c>
      <c r="E203" s="255" t="s">
        <v>1</v>
      </c>
      <c r="F203" s="256" t="s">
        <v>129</v>
      </c>
      <c r="G203" s="254"/>
      <c r="H203" s="257">
        <v>16.5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126</v>
      </c>
      <c r="AU203" s="263" t="s">
        <v>82</v>
      </c>
      <c r="AV203" s="15" t="s">
        <v>125</v>
      </c>
      <c r="AW203" s="15" t="s">
        <v>30</v>
      </c>
      <c r="AX203" s="15" t="s">
        <v>80</v>
      </c>
      <c r="AY203" s="263" t="s">
        <v>118</v>
      </c>
    </row>
    <row r="204" s="12" customFormat="1" ht="22.8" customHeight="1">
      <c r="A204" s="12"/>
      <c r="B204" s="202"/>
      <c r="C204" s="203"/>
      <c r="D204" s="204" t="s">
        <v>72</v>
      </c>
      <c r="E204" s="216" t="s">
        <v>125</v>
      </c>
      <c r="F204" s="216" t="s">
        <v>223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SUM(P205:P212)</f>
        <v>0</v>
      </c>
      <c r="Q204" s="210"/>
      <c r="R204" s="211">
        <f>SUM(R205:R212)</f>
        <v>0</v>
      </c>
      <c r="S204" s="210"/>
      <c r="T204" s="212">
        <f>SUM(T205:T212)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80</v>
      </c>
      <c r="AT204" s="214" t="s">
        <v>72</v>
      </c>
      <c r="AU204" s="214" t="s">
        <v>80</v>
      </c>
      <c r="AY204" s="213" t="s">
        <v>118</v>
      </c>
      <c r="BK204" s="215">
        <f>SUM(BK205:BK212)</f>
        <v>0</v>
      </c>
    </row>
    <row r="205" s="2" customFormat="1" ht="24.15" customHeight="1">
      <c r="A205" s="38"/>
      <c r="B205" s="39"/>
      <c r="C205" s="218" t="s">
        <v>224</v>
      </c>
      <c r="D205" s="218" t="s">
        <v>120</v>
      </c>
      <c r="E205" s="219" t="s">
        <v>225</v>
      </c>
      <c r="F205" s="220" t="s">
        <v>226</v>
      </c>
      <c r="G205" s="221" t="s">
        <v>136</v>
      </c>
      <c r="H205" s="222">
        <v>0.64800000000000002</v>
      </c>
      <c r="I205" s="223"/>
      <c r="J205" s="224">
        <f>ROUND(I205*H205,2)</f>
        <v>0</v>
      </c>
      <c r="K205" s="220" t="s">
        <v>124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125</v>
      </c>
      <c r="AT205" s="229" t="s">
        <v>120</v>
      </c>
      <c r="AU205" s="229" t="s">
        <v>82</v>
      </c>
      <c r="AY205" s="17" t="s">
        <v>118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80</v>
      </c>
      <c r="BK205" s="230">
        <f>ROUND(I205*H205,2)</f>
        <v>0</v>
      </c>
      <c r="BL205" s="17" t="s">
        <v>125</v>
      </c>
      <c r="BM205" s="229" t="s">
        <v>227</v>
      </c>
    </row>
    <row r="206" s="13" customFormat="1">
      <c r="A206" s="13"/>
      <c r="B206" s="231"/>
      <c r="C206" s="232"/>
      <c r="D206" s="233" t="s">
        <v>126</v>
      </c>
      <c r="E206" s="234" t="s">
        <v>1</v>
      </c>
      <c r="F206" s="235" t="s">
        <v>228</v>
      </c>
      <c r="G206" s="232"/>
      <c r="H206" s="236">
        <v>0.64800000000000002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126</v>
      </c>
      <c r="AU206" s="242" t="s">
        <v>82</v>
      </c>
      <c r="AV206" s="13" t="s">
        <v>82</v>
      </c>
      <c r="AW206" s="13" t="s">
        <v>30</v>
      </c>
      <c r="AX206" s="13" t="s">
        <v>73</v>
      </c>
      <c r="AY206" s="242" t="s">
        <v>118</v>
      </c>
    </row>
    <row r="207" s="14" customFormat="1">
      <c r="A207" s="14"/>
      <c r="B207" s="243"/>
      <c r="C207" s="244"/>
      <c r="D207" s="233" t="s">
        <v>126</v>
      </c>
      <c r="E207" s="245" t="s">
        <v>1</v>
      </c>
      <c r="F207" s="246" t="s">
        <v>229</v>
      </c>
      <c r="G207" s="244"/>
      <c r="H207" s="245" t="s">
        <v>1</v>
      </c>
      <c r="I207" s="247"/>
      <c r="J207" s="244"/>
      <c r="K207" s="244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126</v>
      </c>
      <c r="AU207" s="252" t="s">
        <v>82</v>
      </c>
      <c r="AV207" s="14" t="s">
        <v>80</v>
      </c>
      <c r="AW207" s="14" t="s">
        <v>30</v>
      </c>
      <c r="AX207" s="14" t="s">
        <v>73</v>
      </c>
      <c r="AY207" s="252" t="s">
        <v>118</v>
      </c>
    </row>
    <row r="208" s="15" customFormat="1">
      <c r="A208" s="15"/>
      <c r="B208" s="253"/>
      <c r="C208" s="254"/>
      <c r="D208" s="233" t="s">
        <v>126</v>
      </c>
      <c r="E208" s="255" t="s">
        <v>1</v>
      </c>
      <c r="F208" s="256" t="s">
        <v>129</v>
      </c>
      <c r="G208" s="254"/>
      <c r="H208" s="257">
        <v>0.64800000000000002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126</v>
      </c>
      <c r="AU208" s="263" t="s">
        <v>82</v>
      </c>
      <c r="AV208" s="15" t="s">
        <v>125</v>
      </c>
      <c r="AW208" s="15" t="s">
        <v>30</v>
      </c>
      <c r="AX208" s="15" t="s">
        <v>80</v>
      </c>
      <c r="AY208" s="263" t="s">
        <v>118</v>
      </c>
    </row>
    <row r="209" s="2" customFormat="1" ht="24.15" customHeight="1">
      <c r="A209" s="38"/>
      <c r="B209" s="39"/>
      <c r="C209" s="218" t="s">
        <v>176</v>
      </c>
      <c r="D209" s="218" t="s">
        <v>120</v>
      </c>
      <c r="E209" s="219" t="s">
        <v>230</v>
      </c>
      <c r="F209" s="220" t="s">
        <v>231</v>
      </c>
      <c r="G209" s="221" t="s">
        <v>136</v>
      </c>
      <c r="H209" s="222">
        <v>1.4450000000000001</v>
      </c>
      <c r="I209" s="223"/>
      <c r="J209" s="224">
        <f>ROUND(I209*H209,2)</f>
        <v>0</v>
      </c>
      <c r="K209" s="220" t="s">
        <v>124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125</v>
      </c>
      <c r="AT209" s="229" t="s">
        <v>120</v>
      </c>
      <c r="AU209" s="229" t="s">
        <v>82</v>
      </c>
      <c r="AY209" s="17" t="s">
        <v>118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80</v>
      </c>
      <c r="BK209" s="230">
        <f>ROUND(I209*H209,2)</f>
        <v>0</v>
      </c>
      <c r="BL209" s="17" t="s">
        <v>125</v>
      </c>
      <c r="BM209" s="229" t="s">
        <v>232</v>
      </c>
    </row>
    <row r="210" s="13" customFormat="1">
      <c r="A210" s="13"/>
      <c r="B210" s="231"/>
      <c r="C210" s="232"/>
      <c r="D210" s="233" t="s">
        <v>126</v>
      </c>
      <c r="E210" s="234" t="s">
        <v>1</v>
      </c>
      <c r="F210" s="235" t="s">
        <v>233</v>
      </c>
      <c r="G210" s="232"/>
      <c r="H210" s="236">
        <v>1.4450000000000001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126</v>
      </c>
      <c r="AU210" s="242" t="s">
        <v>82</v>
      </c>
      <c r="AV210" s="13" t="s">
        <v>82</v>
      </c>
      <c r="AW210" s="13" t="s">
        <v>30</v>
      </c>
      <c r="AX210" s="13" t="s">
        <v>73</v>
      </c>
      <c r="AY210" s="242" t="s">
        <v>118</v>
      </c>
    </row>
    <row r="211" s="14" customFormat="1">
      <c r="A211" s="14"/>
      <c r="B211" s="243"/>
      <c r="C211" s="244"/>
      <c r="D211" s="233" t="s">
        <v>126</v>
      </c>
      <c r="E211" s="245" t="s">
        <v>1</v>
      </c>
      <c r="F211" s="246" t="s">
        <v>234</v>
      </c>
      <c r="G211" s="244"/>
      <c r="H211" s="245" t="s">
        <v>1</v>
      </c>
      <c r="I211" s="247"/>
      <c r="J211" s="244"/>
      <c r="K211" s="244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126</v>
      </c>
      <c r="AU211" s="252" t="s">
        <v>82</v>
      </c>
      <c r="AV211" s="14" t="s">
        <v>80</v>
      </c>
      <c r="AW211" s="14" t="s">
        <v>30</v>
      </c>
      <c r="AX211" s="14" t="s">
        <v>73</v>
      </c>
      <c r="AY211" s="252" t="s">
        <v>118</v>
      </c>
    </row>
    <row r="212" s="15" customFormat="1">
      <c r="A212" s="15"/>
      <c r="B212" s="253"/>
      <c r="C212" s="254"/>
      <c r="D212" s="233" t="s">
        <v>126</v>
      </c>
      <c r="E212" s="255" t="s">
        <v>1</v>
      </c>
      <c r="F212" s="256" t="s">
        <v>129</v>
      </c>
      <c r="G212" s="254"/>
      <c r="H212" s="257">
        <v>1.4450000000000001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126</v>
      </c>
      <c r="AU212" s="263" t="s">
        <v>82</v>
      </c>
      <c r="AV212" s="15" t="s">
        <v>125</v>
      </c>
      <c r="AW212" s="15" t="s">
        <v>30</v>
      </c>
      <c r="AX212" s="15" t="s">
        <v>80</v>
      </c>
      <c r="AY212" s="263" t="s">
        <v>118</v>
      </c>
    </row>
    <row r="213" s="12" customFormat="1" ht="22.8" customHeight="1">
      <c r="A213" s="12"/>
      <c r="B213" s="202"/>
      <c r="C213" s="203"/>
      <c r="D213" s="204" t="s">
        <v>72</v>
      </c>
      <c r="E213" s="216" t="s">
        <v>143</v>
      </c>
      <c r="F213" s="216" t="s">
        <v>235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SUM(P214:P248)</f>
        <v>0</v>
      </c>
      <c r="Q213" s="210"/>
      <c r="R213" s="211">
        <f>SUM(R214:R248)</f>
        <v>0</v>
      </c>
      <c r="S213" s="210"/>
      <c r="T213" s="212">
        <f>SUM(T214:T248)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80</v>
      </c>
      <c r="AT213" s="214" t="s">
        <v>72</v>
      </c>
      <c r="AU213" s="214" t="s">
        <v>80</v>
      </c>
      <c r="AY213" s="213" t="s">
        <v>118</v>
      </c>
      <c r="BK213" s="215">
        <f>SUM(BK214:BK248)</f>
        <v>0</v>
      </c>
    </row>
    <row r="214" s="2" customFormat="1" ht="21.75" customHeight="1">
      <c r="A214" s="38"/>
      <c r="B214" s="39"/>
      <c r="C214" s="218" t="s">
        <v>236</v>
      </c>
      <c r="D214" s="218" t="s">
        <v>120</v>
      </c>
      <c r="E214" s="219" t="s">
        <v>237</v>
      </c>
      <c r="F214" s="220" t="s">
        <v>238</v>
      </c>
      <c r="G214" s="221" t="s">
        <v>123</v>
      </c>
      <c r="H214" s="222">
        <v>25</v>
      </c>
      <c r="I214" s="223"/>
      <c r="J214" s="224">
        <f>ROUND(I214*H214,2)</f>
        <v>0</v>
      </c>
      <c r="K214" s="220" t="s">
        <v>124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125</v>
      </c>
      <c r="AT214" s="229" t="s">
        <v>120</v>
      </c>
      <c r="AU214" s="229" t="s">
        <v>82</v>
      </c>
      <c r="AY214" s="17" t="s">
        <v>118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80</v>
      </c>
      <c r="BK214" s="230">
        <f>ROUND(I214*H214,2)</f>
        <v>0</v>
      </c>
      <c r="BL214" s="17" t="s">
        <v>125</v>
      </c>
      <c r="BM214" s="229" t="s">
        <v>239</v>
      </c>
    </row>
    <row r="215" s="13" customFormat="1">
      <c r="A215" s="13"/>
      <c r="B215" s="231"/>
      <c r="C215" s="232"/>
      <c r="D215" s="233" t="s">
        <v>126</v>
      </c>
      <c r="E215" s="234" t="s">
        <v>1</v>
      </c>
      <c r="F215" s="235" t="s">
        <v>236</v>
      </c>
      <c r="G215" s="232"/>
      <c r="H215" s="236">
        <v>25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126</v>
      </c>
      <c r="AU215" s="242" t="s">
        <v>82</v>
      </c>
      <c r="AV215" s="13" t="s">
        <v>82</v>
      </c>
      <c r="AW215" s="13" t="s">
        <v>30</v>
      </c>
      <c r="AX215" s="13" t="s">
        <v>73</v>
      </c>
      <c r="AY215" s="242" t="s">
        <v>118</v>
      </c>
    </row>
    <row r="216" s="14" customFormat="1">
      <c r="A216" s="14"/>
      <c r="B216" s="243"/>
      <c r="C216" s="244"/>
      <c r="D216" s="233" t="s">
        <v>126</v>
      </c>
      <c r="E216" s="245" t="s">
        <v>1</v>
      </c>
      <c r="F216" s="246" t="s">
        <v>240</v>
      </c>
      <c r="G216" s="244"/>
      <c r="H216" s="245" t="s">
        <v>1</v>
      </c>
      <c r="I216" s="247"/>
      <c r="J216" s="244"/>
      <c r="K216" s="244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126</v>
      </c>
      <c r="AU216" s="252" t="s">
        <v>82</v>
      </c>
      <c r="AV216" s="14" t="s">
        <v>80</v>
      </c>
      <c r="AW216" s="14" t="s">
        <v>30</v>
      </c>
      <c r="AX216" s="14" t="s">
        <v>73</v>
      </c>
      <c r="AY216" s="252" t="s">
        <v>118</v>
      </c>
    </row>
    <row r="217" s="15" customFormat="1">
      <c r="A217" s="15"/>
      <c r="B217" s="253"/>
      <c r="C217" s="254"/>
      <c r="D217" s="233" t="s">
        <v>126</v>
      </c>
      <c r="E217" s="255" t="s">
        <v>1</v>
      </c>
      <c r="F217" s="256" t="s">
        <v>129</v>
      </c>
      <c r="G217" s="254"/>
      <c r="H217" s="257">
        <v>25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3" t="s">
        <v>126</v>
      </c>
      <c r="AU217" s="263" t="s">
        <v>82</v>
      </c>
      <c r="AV217" s="15" t="s">
        <v>125</v>
      </c>
      <c r="AW217" s="15" t="s">
        <v>30</v>
      </c>
      <c r="AX217" s="15" t="s">
        <v>80</v>
      </c>
      <c r="AY217" s="263" t="s">
        <v>118</v>
      </c>
    </row>
    <row r="218" s="2" customFormat="1" ht="21.75" customHeight="1">
      <c r="A218" s="38"/>
      <c r="B218" s="39"/>
      <c r="C218" s="218" t="s">
        <v>181</v>
      </c>
      <c r="D218" s="218" t="s">
        <v>120</v>
      </c>
      <c r="E218" s="219" t="s">
        <v>241</v>
      </c>
      <c r="F218" s="220" t="s">
        <v>242</v>
      </c>
      <c r="G218" s="221" t="s">
        <v>123</v>
      </c>
      <c r="H218" s="222">
        <v>86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125</v>
      </c>
      <c r="AT218" s="229" t="s">
        <v>120</v>
      </c>
      <c r="AU218" s="229" t="s">
        <v>82</v>
      </c>
      <c r="AY218" s="17" t="s">
        <v>118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80</v>
      </c>
      <c r="BK218" s="230">
        <f>ROUND(I218*H218,2)</f>
        <v>0</v>
      </c>
      <c r="BL218" s="17" t="s">
        <v>125</v>
      </c>
      <c r="BM218" s="229" t="s">
        <v>243</v>
      </c>
    </row>
    <row r="219" s="13" customFormat="1">
      <c r="A219" s="13"/>
      <c r="B219" s="231"/>
      <c r="C219" s="232"/>
      <c r="D219" s="233" t="s">
        <v>126</v>
      </c>
      <c r="E219" s="234" t="s">
        <v>1</v>
      </c>
      <c r="F219" s="235" t="s">
        <v>244</v>
      </c>
      <c r="G219" s="232"/>
      <c r="H219" s="236">
        <v>86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126</v>
      </c>
      <c r="AU219" s="242" t="s">
        <v>82</v>
      </c>
      <c r="AV219" s="13" t="s">
        <v>82</v>
      </c>
      <c r="AW219" s="13" t="s">
        <v>30</v>
      </c>
      <c r="AX219" s="13" t="s">
        <v>73</v>
      </c>
      <c r="AY219" s="242" t="s">
        <v>118</v>
      </c>
    </row>
    <row r="220" s="14" customFormat="1">
      <c r="A220" s="14"/>
      <c r="B220" s="243"/>
      <c r="C220" s="244"/>
      <c r="D220" s="233" t="s">
        <v>126</v>
      </c>
      <c r="E220" s="245" t="s">
        <v>1</v>
      </c>
      <c r="F220" s="246" t="s">
        <v>128</v>
      </c>
      <c r="G220" s="244"/>
      <c r="H220" s="245" t="s">
        <v>1</v>
      </c>
      <c r="I220" s="247"/>
      <c r="J220" s="244"/>
      <c r="K220" s="244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126</v>
      </c>
      <c r="AU220" s="252" t="s">
        <v>82</v>
      </c>
      <c r="AV220" s="14" t="s">
        <v>80</v>
      </c>
      <c r="AW220" s="14" t="s">
        <v>30</v>
      </c>
      <c r="AX220" s="14" t="s">
        <v>73</v>
      </c>
      <c r="AY220" s="252" t="s">
        <v>118</v>
      </c>
    </row>
    <row r="221" s="15" customFormat="1">
      <c r="A221" s="15"/>
      <c r="B221" s="253"/>
      <c r="C221" s="254"/>
      <c r="D221" s="233" t="s">
        <v>126</v>
      </c>
      <c r="E221" s="255" t="s">
        <v>1</v>
      </c>
      <c r="F221" s="256" t="s">
        <v>129</v>
      </c>
      <c r="G221" s="254"/>
      <c r="H221" s="257">
        <v>86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126</v>
      </c>
      <c r="AU221" s="263" t="s">
        <v>82</v>
      </c>
      <c r="AV221" s="15" t="s">
        <v>125</v>
      </c>
      <c r="AW221" s="15" t="s">
        <v>30</v>
      </c>
      <c r="AX221" s="15" t="s">
        <v>80</v>
      </c>
      <c r="AY221" s="263" t="s">
        <v>118</v>
      </c>
    </row>
    <row r="222" s="2" customFormat="1" ht="24.15" customHeight="1">
      <c r="A222" s="38"/>
      <c r="B222" s="39"/>
      <c r="C222" s="218" t="s">
        <v>245</v>
      </c>
      <c r="D222" s="218" t="s">
        <v>120</v>
      </c>
      <c r="E222" s="219" t="s">
        <v>246</v>
      </c>
      <c r="F222" s="220" t="s">
        <v>247</v>
      </c>
      <c r="G222" s="221" t="s">
        <v>123</v>
      </c>
      <c r="H222" s="222">
        <v>43</v>
      </c>
      <c r="I222" s="223"/>
      <c r="J222" s="224">
        <f>ROUND(I222*H222,2)</f>
        <v>0</v>
      </c>
      <c r="K222" s="220" t="s">
        <v>124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125</v>
      </c>
      <c r="AT222" s="229" t="s">
        <v>120</v>
      </c>
      <c r="AU222" s="229" t="s">
        <v>82</v>
      </c>
      <c r="AY222" s="17" t="s">
        <v>118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80</v>
      </c>
      <c r="BK222" s="230">
        <f>ROUND(I222*H222,2)</f>
        <v>0</v>
      </c>
      <c r="BL222" s="17" t="s">
        <v>125</v>
      </c>
      <c r="BM222" s="229" t="s">
        <v>248</v>
      </c>
    </row>
    <row r="223" s="13" customFormat="1">
      <c r="A223" s="13"/>
      <c r="B223" s="231"/>
      <c r="C223" s="232"/>
      <c r="D223" s="233" t="s">
        <v>126</v>
      </c>
      <c r="E223" s="234" t="s">
        <v>1</v>
      </c>
      <c r="F223" s="235" t="s">
        <v>249</v>
      </c>
      <c r="G223" s="232"/>
      <c r="H223" s="236">
        <v>43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126</v>
      </c>
      <c r="AU223" s="242" t="s">
        <v>82</v>
      </c>
      <c r="AV223" s="13" t="s">
        <v>82</v>
      </c>
      <c r="AW223" s="13" t="s">
        <v>30</v>
      </c>
      <c r="AX223" s="13" t="s">
        <v>73</v>
      </c>
      <c r="AY223" s="242" t="s">
        <v>118</v>
      </c>
    </row>
    <row r="224" s="14" customFormat="1">
      <c r="A224" s="14"/>
      <c r="B224" s="243"/>
      <c r="C224" s="244"/>
      <c r="D224" s="233" t="s">
        <v>126</v>
      </c>
      <c r="E224" s="245" t="s">
        <v>1</v>
      </c>
      <c r="F224" s="246" t="s">
        <v>128</v>
      </c>
      <c r="G224" s="244"/>
      <c r="H224" s="245" t="s">
        <v>1</v>
      </c>
      <c r="I224" s="247"/>
      <c r="J224" s="244"/>
      <c r="K224" s="244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126</v>
      </c>
      <c r="AU224" s="252" t="s">
        <v>82</v>
      </c>
      <c r="AV224" s="14" t="s">
        <v>80</v>
      </c>
      <c r="AW224" s="14" t="s">
        <v>30</v>
      </c>
      <c r="AX224" s="14" t="s">
        <v>73</v>
      </c>
      <c r="AY224" s="252" t="s">
        <v>118</v>
      </c>
    </row>
    <row r="225" s="15" customFormat="1">
      <c r="A225" s="15"/>
      <c r="B225" s="253"/>
      <c r="C225" s="254"/>
      <c r="D225" s="233" t="s">
        <v>126</v>
      </c>
      <c r="E225" s="255" t="s">
        <v>1</v>
      </c>
      <c r="F225" s="256" t="s">
        <v>129</v>
      </c>
      <c r="G225" s="254"/>
      <c r="H225" s="257">
        <v>43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126</v>
      </c>
      <c r="AU225" s="263" t="s">
        <v>82</v>
      </c>
      <c r="AV225" s="15" t="s">
        <v>125</v>
      </c>
      <c r="AW225" s="15" t="s">
        <v>30</v>
      </c>
      <c r="AX225" s="15" t="s">
        <v>80</v>
      </c>
      <c r="AY225" s="263" t="s">
        <v>118</v>
      </c>
    </row>
    <row r="226" s="2" customFormat="1" ht="24.15" customHeight="1">
      <c r="A226" s="38"/>
      <c r="B226" s="39"/>
      <c r="C226" s="218" t="s">
        <v>185</v>
      </c>
      <c r="D226" s="218" t="s">
        <v>120</v>
      </c>
      <c r="E226" s="219" t="s">
        <v>250</v>
      </c>
      <c r="F226" s="220" t="s">
        <v>251</v>
      </c>
      <c r="G226" s="221" t="s">
        <v>123</v>
      </c>
      <c r="H226" s="222">
        <v>15</v>
      </c>
      <c r="I226" s="223"/>
      <c r="J226" s="224">
        <f>ROUND(I226*H226,2)</f>
        <v>0</v>
      </c>
      <c r="K226" s="220" t="s">
        <v>124</v>
      </c>
      <c r="L226" s="44"/>
      <c r="M226" s="225" t="s">
        <v>1</v>
      </c>
      <c r="N226" s="226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125</v>
      </c>
      <c r="AT226" s="229" t="s">
        <v>120</v>
      </c>
      <c r="AU226" s="229" t="s">
        <v>82</v>
      </c>
      <c r="AY226" s="17" t="s">
        <v>118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80</v>
      </c>
      <c r="BK226" s="230">
        <f>ROUND(I226*H226,2)</f>
        <v>0</v>
      </c>
      <c r="BL226" s="17" t="s">
        <v>125</v>
      </c>
      <c r="BM226" s="229" t="s">
        <v>252</v>
      </c>
    </row>
    <row r="227" s="13" customFormat="1">
      <c r="A227" s="13"/>
      <c r="B227" s="231"/>
      <c r="C227" s="232"/>
      <c r="D227" s="233" t="s">
        <v>126</v>
      </c>
      <c r="E227" s="234" t="s">
        <v>1</v>
      </c>
      <c r="F227" s="235" t="s">
        <v>189</v>
      </c>
      <c r="G227" s="232"/>
      <c r="H227" s="236">
        <v>15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126</v>
      </c>
      <c r="AU227" s="242" t="s">
        <v>82</v>
      </c>
      <c r="AV227" s="13" t="s">
        <v>82</v>
      </c>
      <c r="AW227" s="13" t="s">
        <v>30</v>
      </c>
      <c r="AX227" s="13" t="s">
        <v>73</v>
      </c>
      <c r="AY227" s="242" t="s">
        <v>118</v>
      </c>
    </row>
    <row r="228" s="14" customFormat="1">
      <c r="A228" s="14"/>
      <c r="B228" s="243"/>
      <c r="C228" s="244"/>
      <c r="D228" s="233" t="s">
        <v>126</v>
      </c>
      <c r="E228" s="245" t="s">
        <v>1</v>
      </c>
      <c r="F228" s="246" t="s">
        <v>128</v>
      </c>
      <c r="G228" s="244"/>
      <c r="H228" s="245" t="s">
        <v>1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126</v>
      </c>
      <c r="AU228" s="252" t="s">
        <v>82</v>
      </c>
      <c r="AV228" s="14" t="s">
        <v>80</v>
      </c>
      <c r="AW228" s="14" t="s">
        <v>30</v>
      </c>
      <c r="AX228" s="14" t="s">
        <v>73</v>
      </c>
      <c r="AY228" s="252" t="s">
        <v>118</v>
      </c>
    </row>
    <row r="229" s="15" customFormat="1">
      <c r="A229" s="15"/>
      <c r="B229" s="253"/>
      <c r="C229" s="254"/>
      <c r="D229" s="233" t="s">
        <v>126</v>
      </c>
      <c r="E229" s="255" t="s">
        <v>1</v>
      </c>
      <c r="F229" s="256" t="s">
        <v>129</v>
      </c>
      <c r="G229" s="254"/>
      <c r="H229" s="257">
        <v>15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3" t="s">
        <v>126</v>
      </c>
      <c r="AU229" s="263" t="s">
        <v>82</v>
      </c>
      <c r="AV229" s="15" t="s">
        <v>125</v>
      </c>
      <c r="AW229" s="15" t="s">
        <v>30</v>
      </c>
      <c r="AX229" s="15" t="s">
        <v>80</v>
      </c>
      <c r="AY229" s="263" t="s">
        <v>118</v>
      </c>
    </row>
    <row r="230" s="2" customFormat="1" ht="16.5" customHeight="1">
      <c r="A230" s="38"/>
      <c r="B230" s="39"/>
      <c r="C230" s="218" t="s">
        <v>253</v>
      </c>
      <c r="D230" s="218" t="s">
        <v>120</v>
      </c>
      <c r="E230" s="219" t="s">
        <v>254</v>
      </c>
      <c r="F230" s="220" t="s">
        <v>255</v>
      </c>
      <c r="G230" s="221" t="s">
        <v>123</v>
      </c>
      <c r="H230" s="222">
        <v>43</v>
      </c>
      <c r="I230" s="223"/>
      <c r="J230" s="224">
        <f>ROUND(I230*H230,2)</f>
        <v>0</v>
      </c>
      <c r="K230" s="220" t="s">
        <v>124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125</v>
      </c>
      <c r="AT230" s="229" t="s">
        <v>120</v>
      </c>
      <c r="AU230" s="229" t="s">
        <v>82</v>
      </c>
      <c r="AY230" s="17" t="s">
        <v>118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80</v>
      </c>
      <c r="BK230" s="230">
        <f>ROUND(I230*H230,2)</f>
        <v>0</v>
      </c>
      <c r="BL230" s="17" t="s">
        <v>125</v>
      </c>
      <c r="BM230" s="229" t="s">
        <v>256</v>
      </c>
    </row>
    <row r="231" s="13" customFormat="1">
      <c r="A231" s="13"/>
      <c r="B231" s="231"/>
      <c r="C231" s="232"/>
      <c r="D231" s="233" t="s">
        <v>126</v>
      </c>
      <c r="E231" s="234" t="s">
        <v>1</v>
      </c>
      <c r="F231" s="235" t="s">
        <v>249</v>
      </c>
      <c r="G231" s="232"/>
      <c r="H231" s="236">
        <v>43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126</v>
      </c>
      <c r="AU231" s="242" t="s">
        <v>82</v>
      </c>
      <c r="AV231" s="13" t="s">
        <v>82</v>
      </c>
      <c r="AW231" s="13" t="s">
        <v>30</v>
      </c>
      <c r="AX231" s="13" t="s">
        <v>73</v>
      </c>
      <c r="AY231" s="242" t="s">
        <v>118</v>
      </c>
    </row>
    <row r="232" s="14" customFormat="1">
      <c r="A232" s="14"/>
      <c r="B232" s="243"/>
      <c r="C232" s="244"/>
      <c r="D232" s="233" t="s">
        <v>126</v>
      </c>
      <c r="E232" s="245" t="s">
        <v>1</v>
      </c>
      <c r="F232" s="246" t="s">
        <v>128</v>
      </c>
      <c r="G232" s="244"/>
      <c r="H232" s="245" t="s">
        <v>1</v>
      </c>
      <c r="I232" s="247"/>
      <c r="J232" s="244"/>
      <c r="K232" s="244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126</v>
      </c>
      <c r="AU232" s="252" t="s">
        <v>82</v>
      </c>
      <c r="AV232" s="14" t="s">
        <v>80</v>
      </c>
      <c r="AW232" s="14" t="s">
        <v>30</v>
      </c>
      <c r="AX232" s="14" t="s">
        <v>73</v>
      </c>
      <c r="AY232" s="252" t="s">
        <v>118</v>
      </c>
    </row>
    <row r="233" s="15" customFormat="1">
      <c r="A233" s="15"/>
      <c r="B233" s="253"/>
      <c r="C233" s="254"/>
      <c r="D233" s="233" t="s">
        <v>126</v>
      </c>
      <c r="E233" s="255" t="s">
        <v>1</v>
      </c>
      <c r="F233" s="256" t="s">
        <v>129</v>
      </c>
      <c r="G233" s="254"/>
      <c r="H233" s="257">
        <v>43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3" t="s">
        <v>126</v>
      </c>
      <c r="AU233" s="263" t="s">
        <v>82</v>
      </c>
      <c r="AV233" s="15" t="s">
        <v>125</v>
      </c>
      <c r="AW233" s="15" t="s">
        <v>30</v>
      </c>
      <c r="AX233" s="15" t="s">
        <v>80</v>
      </c>
      <c r="AY233" s="263" t="s">
        <v>118</v>
      </c>
    </row>
    <row r="234" s="2" customFormat="1" ht="24.15" customHeight="1">
      <c r="A234" s="38"/>
      <c r="B234" s="39"/>
      <c r="C234" s="218" t="s">
        <v>193</v>
      </c>
      <c r="D234" s="218" t="s">
        <v>120</v>
      </c>
      <c r="E234" s="219" t="s">
        <v>257</v>
      </c>
      <c r="F234" s="220" t="s">
        <v>258</v>
      </c>
      <c r="G234" s="221" t="s">
        <v>123</v>
      </c>
      <c r="H234" s="222">
        <v>43</v>
      </c>
      <c r="I234" s="223"/>
      <c r="J234" s="224">
        <f>ROUND(I234*H234,2)</f>
        <v>0</v>
      </c>
      <c r="K234" s="220" t="s">
        <v>124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125</v>
      </c>
      <c r="AT234" s="229" t="s">
        <v>120</v>
      </c>
      <c r="AU234" s="229" t="s">
        <v>82</v>
      </c>
      <c r="AY234" s="17" t="s">
        <v>118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80</v>
      </c>
      <c r="BK234" s="230">
        <f>ROUND(I234*H234,2)</f>
        <v>0</v>
      </c>
      <c r="BL234" s="17" t="s">
        <v>125</v>
      </c>
      <c r="BM234" s="229" t="s">
        <v>127</v>
      </c>
    </row>
    <row r="235" s="13" customFormat="1">
      <c r="A235" s="13"/>
      <c r="B235" s="231"/>
      <c r="C235" s="232"/>
      <c r="D235" s="233" t="s">
        <v>126</v>
      </c>
      <c r="E235" s="234" t="s">
        <v>1</v>
      </c>
      <c r="F235" s="235" t="s">
        <v>249</v>
      </c>
      <c r="G235" s="232"/>
      <c r="H235" s="236">
        <v>43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126</v>
      </c>
      <c r="AU235" s="242" t="s">
        <v>82</v>
      </c>
      <c r="AV235" s="13" t="s">
        <v>82</v>
      </c>
      <c r="AW235" s="13" t="s">
        <v>30</v>
      </c>
      <c r="AX235" s="13" t="s">
        <v>73</v>
      </c>
      <c r="AY235" s="242" t="s">
        <v>118</v>
      </c>
    </row>
    <row r="236" s="14" customFormat="1">
      <c r="A236" s="14"/>
      <c r="B236" s="243"/>
      <c r="C236" s="244"/>
      <c r="D236" s="233" t="s">
        <v>126</v>
      </c>
      <c r="E236" s="245" t="s">
        <v>1</v>
      </c>
      <c r="F236" s="246" t="s">
        <v>128</v>
      </c>
      <c r="G236" s="244"/>
      <c r="H236" s="245" t="s">
        <v>1</v>
      </c>
      <c r="I236" s="247"/>
      <c r="J236" s="244"/>
      <c r="K236" s="244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126</v>
      </c>
      <c r="AU236" s="252" t="s">
        <v>82</v>
      </c>
      <c r="AV236" s="14" t="s">
        <v>80</v>
      </c>
      <c r="AW236" s="14" t="s">
        <v>30</v>
      </c>
      <c r="AX236" s="14" t="s">
        <v>73</v>
      </c>
      <c r="AY236" s="252" t="s">
        <v>118</v>
      </c>
    </row>
    <row r="237" s="15" customFormat="1">
      <c r="A237" s="15"/>
      <c r="B237" s="253"/>
      <c r="C237" s="254"/>
      <c r="D237" s="233" t="s">
        <v>126</v>
      </c>
      <c r="E237" s="255" t="s">
        <v>1</v>
      </c>
      <c r="F237" s="256" t="s">
        <v>129</v>
      </c>
      <c r="G237" s="254"/>
      <c r="H237" s="257">
        <v>43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3" t="s">
        <v>126</v>
      </c>
      <c r="AU237" s="263" t="s">
        <v>82</v>
      </c>
      <c r="AV237" s="15" t="s">
        <v>125</v>
      </c>
      <c r="AW237" s="15" t="s">
        <v>30</v>
      </c>
      <c r="AX237" s="15" t="s">
        <v>80</v>
      </c>
      <c r="AY237" s="263" t="s">
        <v>118</v>
      </c>
    </row>
    <row r="238" s="2" customFormat="1" ht="24.15" customHeight="1">
      <c r="A238" s="38"/>
      <c r="B238" s="39"/>
      <c r="C238" s="218" t="s">
        <v>259</v>
      </c>
      <c r="D238" s="218" t="s">
        <v>120</v>
      </c>
      <c r="E238" s="219" t="s">
        <v>260</v>
      </c>
      <c r="F238" s="220" t="s">
        <v>261</v>
      </c>
      <c r="G238" s="221" t="s">
        <v>123</v>
      </c>
      <c r="H238" s="222">
        <v>25</v>
      </c>
      <c r="I238" s="223"/>
      <c r="J238" s="224">
        <f>ROUND(I238*H238,2)</f>
        <v>0</v>
      </c>
      <c r="K238" s="220" t="s">
        <v>124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125</v>
      </c>
      <c r="AT238" s="229" t="s">
        <v>120</v>
      </c>
      <c r="AU238" s="229" t="s">
        <v>82</v>
      </c>
      <c r="AY238" s="17" t="s">
        <v>118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80</v>
      </c>
      <c r="BK238" s="230">
        <f>ROUND(I238*H238,2)</f>
        <v>0</v>
      </c>
      <c r="BL238" s="17" t="s">
        <v>125</v>
      </c>
      <c r="BM238" s="229" t="s">
        <v>262</v>
      </c>
    </row>
    <row r="239" s="13" customFormat="1">
      <c r="A239" s="13"/>
      <c r="B239" s="231"/>
      <c r="C239" s="232"/>
      <c r="D239" s="233" t="s">
        <v>126</v>
      </c>
      <c r="E239" s="234" t="s">
        <v>1</v>
      </c>
      <c r="F239" s="235" t="s">
        <v>236</v>
      </c>
      <c r="G239" s="232"/>
      <c r="H239" s="236">
        <v>25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126</v>
      </c>
      <c r="AU239" s="242" t="s">
        <v>82</v>
      </c>
      <c r="AV239" s="13" t="s">
        <v>82</v>
      </c>
      <c r="AW239" s="13" t="s">
        <v>30</v>
      </c>
      <c r="AX239" s="13" t="s">
        <v>73</v>
      </c>
      <c r="AY239" s="242" t="s">
        <v>118</v>
      </c>
    </row>
    <row r="240" s="14" customFormat="1">
      <c r="A240" s="14"/>
      <c r="B240" s="243"/>
      <c r="C240" s="244"/>
      <c r="D240" s="233" t="s">
        <v>126</v>
      </c>
      <c r="E240" s="245" t="s">
        <v>1</v>
      </c>
      <c r="F240" s="246" t="s">
        <v>128</v>
      </c>
      <c r="G240" s="244"/>
      <c r="H240" s="245" t="s">
        <v>1</v>
      </c>
      <c r="I240" s="247"/>
      <c r="J240" s="244"/>
      <c r="K240" s="244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126</v>
      </c>
      <c r="AU240" s="252" t="s">
        <v>82</v>
      </c>
      <c r="AV240" s="14" t="s">
        <v>80</v>
      </c>
      <c r="AW240" s="14" t="s">
        <v>30</v>
      </c>
      <c r="AX240" s="14" t="s">
        <v>73</v>
      </c>
      <c r="AY240" s="252" t="s">
        <v>118</v>
      </c>
    </row>
    <row r="241" s="15" customFormat="1">
      <c r="A241" s="15"/>
      <c r="B241" s="253"/>
      <c r="C241" s="254"/>
      <c r="D241" s="233" t="s">
        <v>126</v>
      </c>
      <c r="E241" s="255" t="s">
        <v>1</v>
      </c>
      <c r="F241" s="256" t="s">
        <v>129</v>
      </c>
      <c r="G241" s="254"/>
      <c r="H241" s="257">
        <v>25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3" t="s">
        <v>126</v>
      </c>
      <c r="AU241" s="263" t="s">
        <v>82</v>
      </c>
      <c r="AV241" s="15" t="s">
        <v>125</v>
      </c>
      <c r="AW241" s="15" t="s">
        <v>30</v>
      </c>
      <c r="AX241" s="15" t="s">
        <v>80</v>
      </c>
      <c r="AY241" s="263" t="s">
        <v>118</v>
      </c>
    </row>
    <row r="242" s="2" customFormat="1" ht="16.5" customHeight="1">
      <c r="A242" s="38"/>
      <c r="B242" s="39"/>
      <c r="C242" s="264" t="s">
        <v>197</v>
      </c>
      <c r="D242" s="264" t="s">
        <v>190</v>
      </c>
      <c r="E242" s="265" t="s">
        <v>263</v>
      </c>
      <c r="F242" s="266" t="s">
        <v>264</v>
      </c>
      <c r="G242" s="267" t="s">
        <v>175</v>
      </c>
      <c r="H242" s="268">
        <v>12.188000000000001</v>
      </c>
      <c r="I242" s="269"/>
      <c r="J242" s="270">
        <f>ROUND(I242*H242,2)</f>
        <v>0</v>
      </c>
      <c r="K242" s="266" t="s">
        <v>124</v>
      </c>
      <c r="L242" s="271"/>
      <c r="M242" s="272" t="s">
        <v>1</v>
      </c>
      <c r="N242" s="273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141</v>
      </c>
      <c r="AT242" s="229" t="s">
        <v>190</v>
      </c>
      <c r="AU242" s="229" t="s">
        <v>82</v>
      </c>
      <c r="AY242" s="17" t="s">
        <v>118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80</v>
      </c>
      <c r="BK242" s="230">
        <f>ROUND(I242*H242,2)</f>
        <v>0</v>
      </c>
      <c r="BL242" s="17" t="s">
        <v>125</v>
      </c>
      <c r="BM242" s="229" t="s">
        <v>265</v>
      </c>
    </row>
    <row r="243" s="13" customFormat="1">
      <c r="A243" s="13"/>
      <c r="B243" s="231"/>
      <c r="C243" s="232"/>
      <c r="D243" s="233" t="s">
        <v>126</v>
      </c>
      <c r="E243" s="234" t="s">
        <v>1</v>
      </c>
      <c r="F243" s="235" t="s">
        <v>266</v>
      </c>
      <c r="G243" s="232"/>
      <c r="H243" s="236">
        <v>12.188000000000001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126</v>
      </c>
      <c r="AU243" s="242" t="s">
        <v>82</v>
      </c>
      <c r="AV243" s="13" t="s">
        <v>82</v>
      </c>
      <c r="AW243" s="13" t="s">
        <v>30</v>
      </c>
      <c r="AX243" s="13" t="s">
        <v>73</v>
      </c>
      <c r="AY243" s="242" t="s">
        <v>118</v>
      </c>
    </row>
    <row r="244" s="15" customFormat="1">
      <c r="A244" s="15"/>
      <c r="B244" s="253"/>
      <c r="C244" s="254"/>
      <c r="D244" s="233" t="s">
        <v>126</v>
      </c>
      <c r="E244" s="255" t="s">
        <v>1</v>
      </c>
      <c r="F244" s="256" t="s">
        <v>129</v>
      </c>
      <c r="G244" s="254"/>
      <c r="H244" s="257">
        <v>12.188000000000001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3" t="s">
        <v>126</v>
      </c>
      <c r="AU244" s="263" t="s">
        <v>82</v>
      </c>
      <c r="AV244" s="15" t="s">
        <v>125</v>
      </c>
      <c r="AW244" s="15" t="s">
        <v>30</v>
      </c>
      <c r="AX244" s="15" t="s">
        <v>80</v>
      </c>
      <c r="AY244" s="263" t="s">
        <v>118</v>
      </c>
    </row>
    <row r="245" s="2" customFormat="1" ht="24.15" customHeight="1">
      <c r="A245" s="38"/>
      <c r="B245" s="39"/>
      <c r="C245" s="218" t="s">
        <v>267</v>
      </c>
      <c r="D245" s="218" t="s">
        <v>120</v>
      </c>
      <c r="E245" s="219" t="s">
        <v>268</v>
      </c>
      <c r="F245" s="220" t="s">
        <v>269</v>
      </c>
      <c r="G245" s="221" t="s">
        <v>123</v>
      </c>
      <c r="H245" s="222">
        <v>25</v>
      </c>
      <c r="I245" s="223"/>
      <c r="J245" s="224">
        <f>ROUND(I245*H245,2)</f>
        <v>0</v>
      </c>
      <c r="K245" s="220" t="s">
        <v>124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125</v>
      </c>
      <c r="AT245" s="229" t="s">
        <v>120</v>
      </c>
      <c r="AU245" s="229" t="s">
        <v>82</v>
      </c>
      <c r="AY245" s="17" t="s">
        <v>118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80</v>
      </c>
      <c r="BK245" s="230">
        <f>ROUND(I245*H245,2)</f>
        <v>0</v>
      </c>
      <c r="BL245" s="17" t="s">
        <v>125</v>
      </c>
      <c r="BM245" s="229" t="s">
        <v>218</v>
      </c>
    </row>
    <row r="246" s="13" customFormat="1">
      <c r="A246" s="13"/>
      <c r="B246" s="231"/>
      <c r="C246" s="232"/>
      <c r="D246" s="233" t="s">
        <v>126</v>
      </c>
      <c r="E246" s="234" t="s">
        <v>1</v>
      </c>
      <c r="F246" s="235" t="s">
        <v>236</v>
      </c>
      <c r="G246" s="232"/>
      <c r="H246" s="236">
        <v>25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126</v>
      </c>
      <c r="AU246" s="242" t="s">
        <v>82</v>
      </c>
      <c r="AV246" s="13" t="s">
        <v>82</v>
      </c>
      <c r="AW246" s="13" t="s">
        <v>30</v>
      </c>
      <c r="AX246" s="13" t="s">
        <v>73</v>
      </c>
      <c r="AY246" s="242" t="s">
        <v>118</v>
      </c>
    </row>
    <row r="247" s="14" customFormat="1">
      <c r="A247" s="14"/>
      <c r="B247" s="243"/>
      <c r="C247" s="244"/>
      <c r="D247" s="233" t="s">
        <v>126</v>
      </c>
      <c r="E247" s="245" t="s">
        <v>1</v>
      </c>
      <c r="F247" s="246" t="s">
        <v>128</v>
      </c>
      <c r="G247" s="244"/>
      <c r="H247" s="245" t="s">
        <v>1</v>
      </c>
      <c r="I247" s="247"/>
      <c r="J247" s="244"/>
      <c r="K247" s="244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126</v>
      </c>
      <c r="AU247" s="252" t="s">
        <v>82</v>
      </c>
      <c r="AV247" s="14" t="s">
        <v>80</v>
      </c>
      <c r="AW247" s="14" t="s">
        <v>30</v>
      </c>
      <c r="AX247" s="14" t="s">
        <v>73</v>
      </c>
      <c r="AY247" s="252" t="s">
        <v>118</v>
      </c>
    </row>
    <row r="248" s="15" customFormat="1">
      <c r="A248" s="15"/>
      <c r="B248" s="253"/>
      <c r="C248" s="254"/>
      <c r="D248" s="233" t="s">
        <v>126</v>
      </c>
      <c r="E248" s="255" t="s">
        <v>1</v>
      </c>
      <c r="F248" s="256" t="s">
        <v>129</v>
      </c>
      <c r="G248" s="254"/>
      <c r="H248" s="257">
        <v>25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3" t="s">
        <v>126</v>
      </c>
      <c r="AU248" s="263" t="s">
        <v>82</v>
      </c>
      <c r="AV248" s="15" t="s">
        <v>125</v>
      </c>
      <c r="AW248" s="15" t="s">
        <v>30</v>
      </c>
      <c r="AX248" s="15" t="s">
        <v>80</v>
      </c>
      <c r="AY248" s="263" t="s">
        <v>118</v>
      </c>
    </row>
    <row r="249" s="12" customFormat="1" ht="22.8" customHeight="1">
      <c r="A249" s="12"/>
      <c r="B249" s="202"/>
      <c r="C249" s="203"/>
      <c r="D249" s="204" t="s">
        <v>72</v>
      </c>
      <c r="E249" s="216" t="s">
        <v>141</v>
      </c>
      <c r="F249" s="216" t="s">
        <v>270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SUM(P250:P292)</f>
        <v>0</v>
      </c>
      <c r="Q249" s="210"/>
      <c r="R249" s="211">
        <f>SUM(R250:R292)</f>
        <v>0</v>
      </c>
      <c r="S249" s="210"/>
      <c r="T249" s="212">
        <f>SUM(T250:T292)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80</v>
      </c>
      <c r="AT249" s="214" t="s">
        <v>72</v>
      </c>
      <c r="AU249" s="214" t="s">
        <v>80</v>
      </c>
      <c r="AY249" s="213" t="s">
        <v>118</v>
      </c>
      <c r="BK249" s="215">
        <f>SUM(BK250:BK292)</f>
        <v>0</v>
      </c>
    </row>
    <row r="250" s="2" customFormat="1" ht="24.15" customHeight="1">
      <c r="A250" s="38"/>
      <c r="B250" s="39"/>
      <c r="C250" s="218" t="s">
        <v>202</v>
      </c>
      <c r="D250" s="218" t="s">
        <v>120</v>
      </c>
      <c r="E250" s="219" t="s">
        <v>271</v>
      </c>
      <c r="F250" s="220" t="s">
        <v>272</v>
      </c>
      <c r="G250" s="221" t="s">
        <v>273</v>
      </c>
      <c r="H250" s="222">
        <v>8.5</v>
      </c>
      <c r="I250" s="223"/>
      <c r="J250" s="224">
        <f>ROUND(I250*H250,2)</f>
        <v>0</v>
      </c>
      <c r="K250" s="220" t="s">
        <v>124</v>
      </c>
      <c r="L250" s="44"/>
      <c r="M250" s="225" t="s">
        <v>1</v>
      </c>
      <c r="N250" s="226" t="s">
        <v>38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125</v>
      </c>
      <c r="AT250" s="229" t="s">
        <v>120</v>
      </c>
      <c r="AU250" s="229" t="s">
        <v>82</v>
      </c>
      <c r="AY250" s="17" t="s">
        <v>118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80</v>
      </c>
      <c r="BK250" s="230">
        <f>ROUND(I250*H250,2)</f>
        <v>0</v>
      </c>
      <c r="BL250" s="17" t="s">
        <v>125</v>
      </c>
      <c r="BM250" s="229" t="s">
        <v>274</v>
      </c>
    </row>
    <row r="251" s="13" customFormat="1">
      <c r="A251" s="13"/>
      <c r="B251" s="231"/>
      <c r="C251" s="232"/>
      <c r="D251" s="233" t="s">
        <v>126</v>
      </c>
      <c r="E251" s="234" t="s">
        <v>1</v>
      </c>
      <c r="F251" s="235" t="s">
        <v>275</v>
      </c>
      <c r="G251" s="232"/>
      <c r="H251" s="236">
        <v>8.5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126</v>
      </c>
      <c r="AU251" s="242" t="s">
        <v>82</v>
      </c>
      <c r="AV251" s="13" t="s">
        <v>82</v>
      </c>
      <c r="AW251" s="13" t="s">
        <v>30</v>
      </c>
      <c r="AX251" s="13" t="s">
        <v>73</v>
      </c>
      <c r="AY251" s="242" t="s">
        <v>118</v>
      </c>
    </row>
    <row r="252" s="14" customFormat="1">
      <c r="A252" s="14"/>
      <c r="B252" s="243"/>
      <c r="C252" s="244"/>
      <c r="D252" s="233" t="s">
        <v>126</v>
      </c>
      <c r="E252" s="245" t="s">
        <v>1</v>
      </c>
      <c r="F252" s="246" t="s">
        <v>276</v>
      </c>
      <c r="G252" s="244"/>
      <c r="H252" s="245" t="s">
        <v>1</v>
      </c>
      <c r="I252" s="247"/>
      <c r="J252" s="244"/>
      <c r="K252" s="244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126</v>
      </c>
      <c r="AU252" s="252" t="s">
        <v>82</v>
      </c>
      <c r="AV252" s="14" t="s">
        <v>80</v>
      </c>
      <c r="AW252" s="14" t="s">
        <v>30</v>
      </c>
      <c r="AX252" s="14" t="s">
        <v>73</v>
      </c>
      <c r="AY252" s="252" t="s">
        <v>118</v>
      </c>
    </row>
    <row r="253" s="14" customFormat="1">
      <c r="A253" s="14"/>
      <c r="B253" s="243"/>
      <c r="C253" s="244"/>
      <c r="D253" s="233" t="s">
        <v>126</v>
      </c>
      <c r="E253" s="245" t="s">
        <v>1</v>
      </c>
      <c r="F253" s="246" t="s">
        <v>128</v>
      </c>
      <c r="G253" s="244"/>
      <c r="H253" s="245" t="s">
        <v>1</v>
      </c>
      <c r="I253" s="247"/>
      <c r="J253" s="244"/>
      <c r="K253" s="244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126</v>
      </c>
      <c r="AU253" s="252" t="s">
        <v>82</v>
      </c>
      <c r="AV253" s="14" t="s">
        <v>80</v>
      </c>
      <c r="AW253" s="14" t="s">
        <v>30</v>
      </c>
      <c r="AX253" s="14" t="s">
        <v>73</v>
      </c>
      <c r="AY253" s="252" t="s">
        <v>118</v>
      </c>
    </row>
    <row r="254" s="15" customFormat="1">
      <c r="A254" s="15"/>
      <c r="B254" s="253"/>
      <c r="C254" s="254"/>
      <c r="D254" s="233" t="s">
        <v>126</v>
      </c>
      <c r="E254" s="255" t="s">
        <v>1</v>
      </c>
      <c r="F254" s="256" t="s">
        <v>129</v>
      </c>
      <c r="G254" s="254"/>
      <c r="H254" s="257">
        <v>8.5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3" t="s">
        <v>126</v>
      </c>
      <c r="AU254" s="263" t="s">
        <v>82</v>
      </c>
      <c r="AV254" s="15" t="s">
        <v>125</v>
      </c>
      <c r="AW254" s="15" t="s">
        <v>30</v>
      </c>
      <c r="AX254" s="15" t="s">
        <v>80</v>
      </c>
      <c r="AY254" s="263" t="s">
        <v>118</v>
      </c>
    </row>
    <row r="255" s="2" customFormat="1" ht="24.15" customHeight="1">
      <c r="A255" s="38"/>
      <c r="B255" s="39"/>
      <c r="C255" s="218" t="s">
        <v>277</v>
      </c>
      <c r="D255" s="218" t="s">
        <v>120</v>
      </c>
      <c r="E255" s="219" t="s">
        <v>278</v>
      </c>
      <c r="F255" s="220" t="s">
        <v>279</v>
      </c>
      <c r="G255" s="221" t="s">
        <v>136</v>
      </c>
      <c r="H255" s="222">
        <v>11.967000000000001</v>
      </c>
      <c r="I255" s="223"/>
      <c r="J255" s="224">
        <f>ROUND(I255*H255,2)</f>
        <v>0</v>
      </c>
      <c r="K255" s="220" t="s">
        <v>124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125</v>
      </c>
      <c r="AT255" s="229" t="s">
        <v>120</v>
      </c>
      <c r="AU255" s="229" t="s">
        <v>82</v>
      </c>
      <c r="AY255" s="17" t="s">
        <v>118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80</v>
      </c>
      <c r="BK255" s="230">
        <f>ROUND(I255*H255,2)</f>
        <v>0</v>
      </c>
      <c r="BL255" s="17" t="s">
        <v>125</v>
      </c>
      <c r="BM255" s="229" t="s">
        <v>280</v>
      </c>
    </row>
    <row r="256" s="14" customFormat="1">
      <c r="A256" s="14"/>
      <c r="B256" s="243"/>
      <c r="C256" s="244"/>
      <c r="D256" s="233" t="s">
        <v>126</v>
      </c>
      <c r="E256" s="245" t="s">
        <v>1</v>
      </c>
      <c r="F256" s="246" t="s">
        <v>281</v>
      </c>
      <c r="G256" s="244"/>
      <c r="H256" s="245" t="s">
        <v>1</v>
      </c>
      <c r="I256" s="247"/>
      <c r="J256" s="244"/>
      <c r="K256" s="244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126</v>
      </c>
      <c r="AU256" s="252" t="s">
        <v>82</v>
      </c>
      <c r="AV256" s="14" t="s">
        <v>80</v>
      </c>
      <c r="AW256" s="14" t="s">
        <v>30</v>
      </c>
      <c r="AX256" s="14" t="s">
        <v>73</v>
      </c>
      <c r="AY256" s="252" t="s">
        <v>118</v>
      </c>
    </row>
    <row r="257" s="13" customFormat="1">
      <c r="A257" s="13"/>
      <c r="B257" s="231"/>
      <c r="C257" s="232"/>
      <c r="D257" s="233" t="s">
        <v>126</v>
      </c>
      <c r="E257" s="234" t="s">
        <v>1</v>
      </c>
      <c r="F257" s="235" t="s">
        <v>282</v>
      </c>
      <c r="G257" s="232"/>
      <c r="H257" s="236">
        <v>11.967000000000001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126</v>
      </c>
      <c r="AU257" s="242" t="s">
        <v>82</v>
      </c>
      <c r="AV257" s="13" t="s">
        <v>82</v>
      </c>
      <c r="AW257" s="13" t="s">
        <v>30</v>
      </c>
      <c r="AX257" s="13" t="s">
        <v>73</v>
      </c>
      <c r="AY257" s="242" t="s">
        <v>118</v>
      </c>
    </row>
    <row r="258" s="14" customFormat="1">
      <c r="A258" s="14"/>
      <c r="B258" s="243"/>
      <c r="C258" s="244"/>
      <c r="D258" s="233" t="s">
        <v>126</v>
      </c>
      <c r="E258" s="245" t="s">
        <v>1</v>
      </c>
      <c r="F258" s="246" t="s">
        <v>128</v>
      </c>
      <c r="G258" s="244"/>
      <c r="H258" s="245" t="s">
        <v>1</v>
      </c>
      <c r="I258" s="247"/>
      <c r="J258" s="244"/>
      <c r="K258" s="244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126</v>
      </c>
      <c r="AU258" s="252" t="s">
        <v>82</v>
      </c>
      <c r="AV258" s="14" t="s">
        <v>80</v>
      </c>
      <c r="AW258" s="14" t="s">
        <v>30</v>
      </c>
      <c r="AX258" s="14" t="s">
        <v>73</v>
      </c>
      <c r="AY258" s="252" t="s">
        <v>118</v>
      </c>
    </row>
    <row r="259" s="15" customFormat="1">
      <c r="A259" s="15"/>
      <c r="B259" s="253"/>
      <c r="C259" s="254"/>
      <c r="D259" s="233" t="s">
        <v>126</v>
      </c>
      <c r="E259" s="255" t="s">
        <v>1</v>
      </c>
      <c r="F259" s="256" t="s">
        <v>129</v>
      </c>
      <c r="G259" s="254"/>
      <c r="H259" s="257">
        <v>11.967000000000001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3" t="s">
        <v>126</v>
      </c>
      <c r="AU259" s="263" t="s">
        <v>82</v>
      </c>
      <c r="AV259" s="15" t="s">
        <v>125</v>
      </c>
      <c r="AW259" s="15" t="s">
        <v>30</v>
      </c>
      <c r="AX259" s="15" t="s">
        <v>80</v>
      </c>
      <c r="AY259" s="263" t="s">
        <v>118</v>
      </c>
    </row>
    <row r="260" s="2" customFormat="1" ht="16.5" customHeight="1">
      <c r="A260" s="38"/>
      <c r="B260" s="39"/>
      <c r="C260" s="218" t="s">
        <v>206</v>
      </c>
      <c r="D260" s="218" t="s">
        <v>120</v>
      </c>
      <c r="E260" s="219" t="s">
        <v>283</v>
      </c>
      <c r="F260" s="220" t="s">
        <v>284</v>
      </c>
      <c r="G260" s="221" t="s">
        <v>285</v>
      </c>
      <c r="H260" s="222">
        <v>2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38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125</v>
      </c>
      <c r="AT260" s="229" t="s">
        <v>120</v>
      </c>
      <c r="AU260" s="229" t="s">
        <v>82</v>
      </c>
      <c r="AY260" s="17" t="s">
        <v>118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80</v>
      </c>
      <c r="BK260" s="230">
        <f>ROUND(I260*H260,2)</f>
        <v>0</v>
      </c>
      <c r="BL260" s="17" t="s">
        <v>125</v>
      </c>
      <c r="BM260" s="229" t="s">
        <v>286</v>
      </c>
    </row>
    <row r="261" s="13" customFormat="1">
      <c r="A261" s="13"/>
      <c r="B261" s="231"/>
      <c r="C261" s="232"/>
      <c r="D261" s="233" t="s">
        <v>126</v>
      </c>
      <c r="E261" s="234" t="s">
        <v>1</v>
      </c>
      <c r="F261" s="235" t="s">
        <v>82</v>
      </c>
      <c r="G261" s="232"/>
      <c r="H261" s="236">
        <v>2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126</v>
      </c>
      <c r="AU261" s="242" t="s">
        <v>82</v>
      </c>
      <c r="AV261" s="13" t="s">
        <v>82</v>
      </c>
      <c r="AW261" s="13" t="s">
        <v>30</v>
      </c>
      <c r="AX261" s="13" t="s">
        <v>73</v>
      </c>
      <c r="AY261" s="242" t="s">
        <v>118</v>
      </c>
    </row>
    <row r="262" s="14" customFormat="1">
      <c r="A262" s="14"/>
      <c r="B262" s="243"/>
      <c r="C262" s="244"/>
      <c r="D262" s="233" t="s">
        <v>126</v>
      </c>
      <c r="E262" s="245" t="s">
        <v>1</v>
      </c>
      <c r="F262" s="246" t="s">
        <v>128</v>
      </c>
      <c r="G262" s="244"/>
      <c r="H262" s="245" t="s">
        <v>1</v>
      </c>
      <c r="I262" s="247"/>
      <c r="J262" s="244"/>
      <c r="K262" s="244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126</v>
      </c>
      <c r="AU262" s="252" t="s">
        <v>82</v>
      </c>
      <c r="AV262" s="14" t="s">
        <v>80</v>
      </c>
      <c r="AW262" s="14" t="s">
        <v>30</v>
      </c>
      <c r="AX262" s="14" t="s">
        <v>73</v>
      </c>
      <c r="AY262" s="252" t="s">
        <v>118</v>
      </c>
    </row>
    <row r="263" s="15" customFormat="1">
      <c r="A263" s="15"/>
      <c r="B263" s="253"/>
      <c r="C263" s="254"/>
      <c r="D263" s="233" t="s">
        <v>126</v>
      </c>
      <c r="E263" s="255" t="s">
        <v>1</v>
      </c>
      <c r="F263" s="256" t="s">
        <v>129</v>
      </c>
      <c r="G263" s="254"/>
      <c r="H263" s="257">
        <v>2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3" t="s">
        <v>126</v>
      </c>
      <c r="AU263" s="263" t="s">
        <v>82</v>
      </c>
      <c r="AV263" s="15" t="s">
        <v>125</v>
      </c>
      <c r="AW263" s="15" t="s">
        <v>30</v>
      </c>
      <c r="AX263" s="15" t="s">
        <v>80</v>
      </c>
      <c r="AY263" s="263" t="s">
        <v>118</v>
      </c>
    </row>
    <row r="264" s="2" customFormat="1" ht="24.15" customHeight="1">
      <c r="A264" s="38"/>
      <c r="B264" s="39"/>
      <c r="C264" s="218" t="s">
        <v>287</v>
      </c>
      <c r="D264" s="218" t="s">
        <v>120</v>
      </c>
      <c r="E264" s="219" t="s">
        <v>288</v>
      </c>
      <c r="F264" s="220" t="s">
        <v>289</v>
      </c>
      <c r="G264" s="221" t="s">
        <v>285</v>
      </c>
      <c r="H264" s="222">
        <v>1</v>
      </c>
      <c r="I264" s="223"/>
      <c r="J264" s="224">
        <f>ROUND(I264*H264,2)</f>
        <v>0</v>
      </c>
      <c r="K264" s="220" t="s">
        <v>124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125</v>
      </c>
      <c r="AT264" s="229" t="s">
        <v>120</v>
      </c>
      <c r="AU264" s="229" t="s">
        <v>82</v>
      </c>
      <c r="AY264" s="17" t="s">
        <v>118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80</v>
      </c>
      <c r="BK264" s="230">
        <f>ROUND(I264*H264,2)</f>
        <v>0</v>
      </c>
      <c r="BL264" s="17" t="s">
        <v>125</v>
      </c>
      <c r="BM264" s="229" t="s">
        <v>290</v>
      </c>
    </row>
    <row r="265" s="13" customFormat="1">
      <c r="A265" s="13"/>
      <c r="B265" s="231"/>
      <c r="C265" s="232"/>
      <c r="D265" s="233" t="s">
        <v>126</v>
      </c>
      <c r="E265" s="234" t="s">
        <v>1</v>
      </c>
      <c r="F265" s="235" t="s">
        <v>80</v>
      </c>
      <c r="G265" s="232"/>
      <c r="H265" s="236">
        <v>1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126</v>
      </c>
      <c r="AU265" s="242" t="s">
        <v>82</v>
      </c>
      <c r="AV265" s="13" t="s">
        <v>82</v>
      </c>
      <c r="AW265" s="13" t="s">
        <v>30</v>
      </c>
      <c r="AX265" s="13" t="s">
        <v>73</v>
      </c>
      <c r="AY265" s="242" t="s">
        <v>118</v>
      </c>
    </row>
    <row r="266" s="14" customFormat="1">
      <c r="A266" s="14"/>
      <c r="B266" s="243"/>
      <c r="C266" s="244"/>
      <c r="D266" s="233" t="s">
        <v>126</v>
      </c>
      <c r="E266" s="245" t="s">
        <v>1</v>
      </c>
      <c r="F266" s="246" t="s">
        <v>128</v>
      </c>
      <c r="G266" s="244"/>
      <c r="H266" s="245" t="s">
        <v>1</v>
      </c>
      <c r="I266" s="247"/>
      <c r="J266" s="244"/>
      <c r="K266" s="244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126</v>
      </c>
      <c r="AU266" s="252" t="s">
        <v>82</v>
      </c>
      <c r="AV266" s="14" t="s">
        <v>80</v>
      </c>
      <c r="AW266" s="14" t="s">
        <v>30</v>
      </c>
      <c r="AX266" s="14" t="s">
        <v>73</v>
      </c>
      <c r="AY266" s="252" t="s">
        <v>118</v>
      </c>
    </row>
    <row r="267" s="15" customFormat="1">
      <c r="A267" s="15"/>
      <c r="B267" s="253"/>
      <c r="C267" s="254"/>
      <c r="D267" s="233" t="s">
        <v>126</v>
      </c>
      <c r="E267" s="255" t="s">
        <v>1</v>
      </c>
      <c r="F267" s="256" t="s">
        <v>129</v>
      </c>
      <c r="G267" s="254"/>
      <c r="H267" s="257">
        <v>1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3" t="s">
        <v>126</v>
      </c>
      <c r="AU267" s="263" t="s">
        <v>82</v>
      </c>
      <c r="AV267" s="15" t="s">
        <v>125</v>
      </c>
      <c r="AW267" s="15" t="s">
        <v>30</v>
      </c>
      <c r="AX267" s="15" t="s">
        <v>80</v>
      </c>
      <c r="AY267" s="263" t="s">
        <v>118</v>
      </c>
    </row>
    <row r="268" s="2" customFormat="1" ht="21.75" customHeight="1">
      <c r="A268" s="38"/>
      <c r="B268" s="39"/>
      <c r="C268" s="218" t="s">
        <v>198</v>
      </c>
      <c r="D268" s="218" t="s">
        <v>120</v>
      </c>
      <c r="E268" s="219" t="s">
        <v>291</v>
      </c>
      <c r="F268" s="220" t="s">
        <v>292</v>
      </c>
      <c r="G268" s="221" t="s">
        <v>123</v>
      </c>
      <c r="H268" s="222">
        <v>53.984000000000002</v>
      </c>
      <c r="I268" s="223"/>
      <c r="J268" s="224">
        <f>ROUND(I268*H268,2)</f>
        <v>0</v>
      </c>
      <c r="K268" s="220" t="s">
        <v>124</v>
      </c>
      <c r="L268" s="44"/>
      <c r="M268" s="225" t="s">
        <v>1</v>
      </c>
      <c r="N268" s="226" t="s">
        <v>38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125</v>
      </c>
      <c r="AT268" s="229" t="s">
        <v>120</v>
      </c>
      <c r="AU268" s="229" t="s">
        <v>82</v>
      </c>
      <c r="AY268" s="17" t="s">
        <v>118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80</v>
      </c>
      <c r="BK268" s="230">
        <f>ROUND(I268*H268,2)</f>
        <v>0</v>
      </c>
      <c r="BL268" s="17" t="s">
        <v>125</v>
      </c>
      <c r="BM268" s="229" t="s">
        <v>293</v>
      </c>
    </row>
    <row r="269" s="14" customFormat="1">
      <c r="A269" s="14"/>
      <c r="B269" s="243"/>
      <c r="C269" s="244"/>
      <c r="D269" s="233" t="s">
        <v>126</v>
      </c>
      <c r="E269" s="245" t="s">
        <v>1</v>
      </c>
      <c r="F269" s="246" t="s">
        <v>187</v>
      </c>
      <c r="G269" s="244"/>
      <c r="H269" s="245" t="s">
        <v>1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126</v>
      </c>
      <c r="AU269" s="252" t="s">
        <v>82</v>
      </c>
      <c r="AV269" s="14" t="s">
        <v>80</v>
      </c>
      <c r="AW269" s="14" t="s">
        <v>30</v>
      </c>
      <c r="AX269" s="14" t="s">
        <v>73</v>
      </c>
      <c r="AY269" s="252" t="s">
        <v>118</v>
      </c>
    </row>
    <row r="270" s="13" customFormat="1">
      <c r="A270" s="13"/>
      <c r="B270" s="231"/>
      <c r="C270" s="232"/>
      <c r="D270" s="233" t="s">
        <v>126</v>
      </c>
      <c r="E270" s="234" t="s">
        <v>1</v>
      </c>
      <c r="F270" s="235" t="s">
        <v>294</v>
      </c>
      <c r="G270" s="232"/>
      <c r="H270" s="236">
        <v>53.984000000000002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126</v>
      </c>
      <c r="AU270" s="242" t="s">
        <v>82</v>
      </c>
      <c r="AV270" s="13" t="s">
        <v>82</v>
      </c>
      <c r="AW270" s="13" t="s">
        <v>30</v>
      </c>
      <c r="AX270" s="13" t="s">
        <v>73</v>
      </c>
      <c r="AY270" s="242" t="s">
        <v>118</v>
      </c>
    </row>
    <row r="271" s="14" customFormat="1">
      <c r="A271" s="14"/>
      <c r="B271" s="243"/>
      <c r="C271" s="244"/>
      <c r="D271" s="233" t="s">
        <v>126</v>
      </c>
      <c r="E271" s="245" t="s">
        <v>1</v>
      </c>
      <c r="F271" s="246" t="s">
        <v>128</v>
      </c>
      <c r="G271" s="244"/>
      <c r="H271" s="245" t="s">
        <v>1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126</v>
      </c>
      <c r="AU271" s="252" t="s">
        <v>82</v>
      </c>
      <c r="AV271" s="14" t="s">
        <v>80</v>
      </c>
      <c r="AW271" s="14" t="s">
        <v>30</v>
      </c>
      <c r="AX271" s="14" t="s">
        <v>73</v>
      </c>
      <c r="AY271" s="252" t="s">
        <v>118</v>
      </c>
    </row>
    <row r="272" s="15" customFormat="1">
      <c r="A272" s="15"/>
      <c r="B272" s="253"/>
      <c r="C272" s="254"/>
      <c r="D272" s="233" t="s">
        <v>126</v>
      </c>
      <c r="E272" s="255" t="s">
        <v>1</v>
      </c>
      <c r="F272" s="256" t="s">
        <v>129</v>
      </c>
      <c r="G272" s="254"/>
      <c r="H272" s="257">
        <v>53.984000000000002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3" t="s">
        <v>126</v>
      </c>
      <c r="AU272" s="263" t="s">
        <v>82</v>
      </c>
      <c r="AV272" s="15" t="s">
        <v>125</v>
      </c>
      <c r="AW272" s="15" t="s">
        <v>30</v>
      </c>
      <c r="AX272" s="15" t="s">
        <v>80</v>
      </c>
      <c r="AY272" s="263" t="s">
        <v>118</v>
      </c>
    </row>
    <row r="273" s="2" customFormat="1" ht="16.5" customHeight="1">
      <c r="A273" s="38"/>
      <c r="B273" s="39"/>
      <c r="C273" s="218" t="s">
        <v>249</v>
      </c>
      <c r="D273" s="218" t="s">
        <v>120</v>
      </c>
      <c r="E273" s="219" t="s">
        <v>295</v>
      </c>
      <c r="F273" s="220" t="s">
        <v>296</v>
      </c>
      <c r="G273" s="221" t="s">
        <v>175</v>
      </c>
      <c r="H273" s="222">
        <v>0.68000000000000005</v>
      </c>
      <c r="I273" s="223"/>
      <c r="J273" s="224">
        <f>ROUND(I273*H273,2)</f>
        <v>0</v>
      </c>
      <c r="K273" s="220" t="s">
        <v>124</v>
      </c>
      <c r="L273" s="44"/>
      <c r="M273" s="225" t="s">
        <v>1</v>
      </c>
      <c r="N273" s="226" t="s">
        <v>38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125</v>
      </c>
      <c r="AT273" s="229" t="s">
        <v>120</v>
      </c>
      <c r="AU273" s="229" t="s">
        <v>82</v>
      </c>
      <c r="AY273" s="17" t="s">
        <v>118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80</v>
      </c>
      <c r="BK273" s="230">
        <f>ROUND(I273*H273,2)</f>
        <v>0</v>
      </c>
      <c r="BL273" s="17" t="s">
        <v>125</v>
      </c>
      <c r="BM273" s="229" t="s">
        <v>297</v>
      </c>
    </row>
    <row r="274" s="13" customFormat="1">
      <c r="A274" s="13"/>
      <c r="B274" s="231"/>
      <c r="C274" s="232"/>
      <c r="D274" s="233" t="s">
        <v>126</v>
      </c>
      <c r="E274" s="234" t="s">
        <v>1</v>
      </c>
      <c r="F274" s="235" t="s">
        <v>298</v>
      </c>
      <c r="G274" s="232"/>
      <c r="H274" s="236">
        <v>0.68000000000000005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126</v>
      </c>
      <c r="AU274" s="242" t="s">
        <v>82</v>
      </c>
      <c r="AV274" s="13" t="s">
        <v>82</v>
      </c>
      <c r="AW274" s="13" t="s">
        <v>30</v>
      </c>
      <c r="AX274" s="13" t="s">
        <v>73</v>
      </c>
      <c r="AY274" s="242" t="s">
        <v>118</v>
      </c>
    </row>
    <row r="275" s="14" customFormat="1">
      <c r="A275" s="14"/>
      <c r="B275" s="243"/>
      <c r="C275" s="244"/>
      <c r="D275" s="233" t="s">
        <v>126</v>
      </c>
      <c r="E275" s="245" t="s">
        <v>1</v>
      </c>
      <c r="F275" s="246" t="s">
        <v>299</v>
      </c>
      <c r="G275" s="244"/>
      <c r="H275" s="245" t="s">
        <v>1</v>
      </c>
      <c r="I275" s="247"/>
      <c r="J275" s="244"/>
      <c r="K275" s="244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126</v>
      </c>
      <c r="AU275" s="252" t="s">
        <v>82</v>
      </c>
      <c r="AV275" s="14" t="s">
        <v>80</v>
      </c>
      <c r="AW275" s="14" t="s">
        <v>30</v>
      </c>
      <c r="AX275" s="14" t="s">
        <v>73</v>
      </c>
      <c r="AY275" s="252" t="s">
        <v>118</v>
      </c>
    </row>
    <row r="276" s="15" customFormat="1">
      <c r="A276" s="15"/>
      <c r="B276" s="253"/>
      <c r="C276" s="254"/>
      <c r="D276" s="233" t="s">
        <v>126</v>
      </c>
      <c r="E276" s="255" t="s">
        <v>1</v>
      </c>
      <c r="F276" s="256" t="s">
        <v>129</v>
      </c>
      <c r="G276" s="254"/>
      <c r="H276" s="257">
        <v>0.68000000000000005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3" t="s">
        <v>126</v>
      </c>
      <c r="AU276" s="263" t="s">
        <v>82</v>
      </c>
      <c r="AV276" s="15" t="s">
        <v>125</v>
      </c>
      <c r="AW276" s="15" t="s">
        <v>30</v>
      </c>
      <c r="AX276" s="15" t="s">
        <v>80</v>
      </c>
      <c r="AY276" s="263" t="s">
        <v>118</v>
      </c>
    </row>
    <row r="277" s="2" customFormat="1" ht="16.5" customHeight="1">
      <c r="A277" s="38"/>
      <c r="B277" s="39"/>
      <c r="C277" s="218" t="s">
        <v>221</v>
      </c>
      <c r="D277" s="218" t="s">
        <v>120</v>
      </c>
      <c r="E277" s="219" t="s">
        <v>300</v>
      </c>
      <c r="F277" s="220" t="s">
        <v>301</v>
      </c>
      <c r="G277" s="221" t="s">
        <v>175</v>
      </c>
      <c r="H277" s="222">
        <v>0.59999999999999998</v>
      </c>
      <c r="I277" s="223"/>
      <c r="J277" s="224">
        <f>ROUND(I277*H277,2)</f>
        <v>0</v>
      </c>
      <c r="K277" s="220" t="s">
        <v>124</v>
      </c>
      <c r="L277" s="44"/>
      <c r="M277" s="225" t="s">
        <v>1</v>
      </c>
      <c r="N277" s="226" t="s">
        <v>38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125</v>
      </c>
      <c r="AT277" s="229" t="s">
        <v>120</v>
      </c>
      <c r="AU277" s="229" t="s">
        <v>82</v>
      </c>
      <c r="AY277" s="17" t="s">
        <v>118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80</v>
      </c>
      <c r="BK277" s="230">
        <f>ROUND(I277*H277,2)</f>
        <v>0</v>
      </c>
      <c r="BL277" s="17" t="s">
        <v>125</v>
      </c>
      <c r="BM277" s="229" t="s">
        <v>302</v>
      </c>
    </row>
    <row r="278" s="13" customFormat="1">
      <c r="A278" s="13"/>
      <c r="B278" s="231"/>
      <c r="C278" s="232"/>
      <c r="D278" s="233" t="s">
        <v>126</v>
      </c>
      <c r="E278" s="234" t="s">
        <v>1</v>
      </c>
      <c r="F278" s="235" t="s">
        <v>303</v>
      </c>
      <c r="G278" s="232"/>
      <c r="H278" s="236">
        <v>0.59999999999999998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126</v>
      </c>
      <c r="AU278" s="242" t="s">
        <v>82</v>
      </c>
      <c r="AV278" s="13" t="s">
        <v>82</v>
      </c>
      <c r="AW278" s="13" t="s">
        <v>30</v>
      </c>
      <c r="AX278" s="13" t="s">
        <v>73</v>
      </c>
      <c r="AY278" s="242" t="s">
        <v>118</v>
      </c>
    </row>
    <row r="279" s="14" customFormat="1">
      <c r="A279" s="14"/>
      <c r="B279" s="243"/>
      <c r="C279" s="244"/>
      <c r="D279" s="233" t="s">
        <v>126</v>
      </c>
      <c r="E279" s="245" t="s">
        <v>1</v>
      </c>
      <c r="F279" s="246" t="s">
        <v>299</v>
      </c>
      <c r="G279" s="244"/>
      <c r="H279" s="245" t="s">
        <v>1</v>
      </c>
      <c r="I279" s="247"/>
      <c r="J279" s="244"/>
      <c r="K279" s="244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126</v>
      </c>
      <c r="AU279" s="252" t="s">
        <v>82</v>
      </c>
      <c r="AV279" s="14" t="s">
        <v>80</v>
      </c>
      <c r="AW279" s="14" t="s">
        <v>30</v>
      </c>
      <c r="AX279" s="14" t="s">
        <v>73</v>
      </c>
      <c r="AY279" s="252" t="s">
        <v>118</v>
      </c>
    </row>
    <row r="280" s="15" customFormat="1">
      <c r="A280" s="15"/>
      <c r="B280" s="253"/>
      <c r="C280" s="254"/>
      <c r="D280" s="233" t="s">
        <v>126</v>
      </c>
      <c r="E280" s="255" t="s">
        <v>1</v>
      </c>
      <c r="F280" s="256" t="s">
        <v>129</v>
      </c>
      <c r="G280" s="254"/>
      <c r="H280" s="257">
        <v>0.59999999999999998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3" t="s">
        <v>126</v>
      </c>
      <c r="AU280" s="263" t="s">
        <v>82</v>
      </c>
      <c r="AV280" s="15" t="s">
        <v>125</v>
      </c>
      <c r="AW280" s="15" t="s">
        <v>30</v>
      </c>
      <c r="AX280" s="15" t="s">
        <v>80</v>
      </c>
      <c r="AY280" s="263" t="s">
        <v>118</v>
      </c>
    </row>
    <row r="281" s="2" customFormat="1" ht="21.75" customHeight="1">
      <c r="A281" s="38"/>
      <c r="B281" s="39"/>
      <c r="C281" s="218" t="s">
        <v>304</v>
      </c>
      <c r="D281" s="218" t="s">
        <v>120</v>
      </c>
      <c r="E281" s="219" t="s">
        <v>305</v>
      </c>
      <c r="F281" s="220" t="s">
        <v>306</v>
      </c>
      <c r="G281" s="221" t="s">
        <v>285</v>
      </c>
      <c r="H281" s="222">
        <v>1</v>
      </c>
      <c r="I281" s="223"/>
      <c r="J281" s="224">
        <f>ROUND(I281*H281,2)</f>
        <v>0</v>
      </c>
      <c r="K281" s="220" t="s">
        <v>124</v>
      </c>
      <c r="L281" s="44"/>
      <c r="M281" s="225" t="s">
        <v>1</v>
      </c>
      <c r="N281" s="226" t="s">
        <v>38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125</v>
      </c>
      <c r="AT281" s="229" t="s">
        <v>120</v>
      </c>
      <c r="AU281" s="229" t="s">
        <v>82</v>
      </c>
      <c r="AY281" s="17" t="s">
        <v>118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80</v>
      </c>
      <c r="BK281" s="230">
        <f>ROUND(I281*H281,2)</f>
        <v>0</v>
      </c>
      <c r="BL281" s="17" t="s">
        <v>125</v>
      </c>
      <c r="BM281" s="229" t="s">
        <v>307</v>
      </c>
    </row>
    <row r="282" s="13" customFormat="1">
      <c r="A282" s="13"/>
      <c r="B282" s="231"/>
      <c r="C282" s="232"/>
      <c r="D282" s="233" t="s">
        <v>126</v>
      </c>
      <c r="E282" s="234" t="s">
        <v>1</v>
      </c>
      <c r="F282" s="235" t="s">
        <v>80</v>
      </c>
      <c r="G282" s="232"/>
      <c r="H282" s="236">
        <v>1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126</v>
      </c>
      <c r="AU282" s="242" t="s">
        <v>82</v>
      </c>
      <c r="AV282" s="13" t="s">
        <v>82</v>
      </c>
      <c r="AW282" s="13" t="s">
        <v>30</v>
      </c>
      <c r="AX282" s="13" t="s">
        <v>73</v>
      </c>
      <c r="AY282" s="242" t="s">
        <v>118</v>
      </c>
    </row>
    <row r="283" s="15" customFormat="1">
      <c r="A283" s="15"/>
      <c r="B283" s="253"/>
      <c r="C283" s="254"/>
      <c r="D283" s="233" t="s">
        <v>126</v>
      </c>
      <c r="E283" s="255" t="s">
        <v>1</v>
      </c>
      <c r="F283" s="256" t="s">
        <v>129</v>
      </c>
      <c r="G283" s="254"/>
      <c r="H283" s="257">
        <v>1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3" t="s">
        <v>126</v>
      </c>
      <c r="AU283" s="263" t="s">
        <v>82</v>
      </c>
      <c r="AV283" s="15" t="s">
        <v>125</v>
      </c>
      <c r="AW283" s="15" t="s">
        <v>30</v>
      </c>
      <c r="AX283" s="15" t="s">
        <v>80</v>
      </c>
      <c r="AY283" s="263" t="s">
        <v>118</v>
      </c>
    </row>
    <row r="284" s="2" customFormat="1" ht="16.5" customHeight="1">
      <c r="A284" s="38"/>
      <c r="B284" s="39"/>
      <c r="C284" s="264" t="s">
        <v>227</v>
      </c>
      <c r="D284" s="264" t="s">
        <v>190</v>
      </c>
      <c r="E284" s="265" t="s">
        <v>308</v>
      </c>
      <c r="F284" s="266" t="s">
        <v>309</v>
      </c>
      <c r="G284" s="267" t="s">
        <v>285</v>
      </c>
      <c r="H284" s="268">
        <v>1</v>
      </c>
      <c r="I284" s="269"/>
      <c r="J284" s="270">
        <f>ROUND(I284*H284,2)</f>
        <v>0</v>
      </c>
      <c r="K284" s="266" t="s">
        <v>124</v>
      </c>
      <c r="L284" s="271"/>
      <c r="M284" s="272" t="s">
        <v>1</v>
      </c>
      <c r="N284" s="273" t="s">
        <v>38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141</v>
      </c>
      <c r="AT284" s="229" t="s">
        <v>190</v>
      </c>
      <c r="AU284" s="229" t="s">
        <v>82</v>
      </c>
      <c r="AY284" s="17" t="s">
        <v>118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80</v>
      </c>
      <c r="BK284" s="230">
        <f>ROUND(I284*H284,2)</f>
        <v>0</v>
      </c>
      <c r="BL284" s="17" t="s">
        <v>125</v>
      </c>
      <c r="BM284" s="229" t="s">
        <v>310</v>
      </c>
    </row>
    <row r="285" s="2" customFormat="1" ht="16.5" customHeight="1">
      <c r="A285" s="38"/>
      <c r="B285" s="39"/>
      <c r="C285" s="218" t="s">
        <v>311</v>
      </c>
      <c r="D285" s="218" t="s">
        <v>120</v>
      </c>
      <c r="E285" s="219" t="s">
        <v>312</v>
      </c>
      <c r="F285" s="220" t="s">
        <v>313</v>
      </c>
      <c r="G285" s="221" t="s">
        <v>136</v>
      </c>
      <c r="H285" s="222">
        <v>20.855</v>
      </c>
      <c r="I285" s="223"/>
      <c r="J285" s="224">
        <f>ROUND(I285*H285,2)</f>
        <v>0</v>
      </c>
      <c r="K285" s="220" t="s">
        <v>124</v>
      </c>
      <c r="L285" s="44"/>
      <c r="M285" s="225" t="s">
        <v>1</v>
      </c>
      <c r="N285" s="226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125</v>
      </c>
      <c r="AT285" s="229" t="s">
        <v>120</v>
      </c>
      <c r="AU285" s="229" t="s">
        <v>82</v>
      </c>
      <c r="AY285" s="17" t="s">
        <v>118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80</v>
      </c>
      <c r="BK285" s="230">
        <f>ROUND(I285*H285,2)</f>
        <v>0</v>
      </c>
      <c r="BL285" s="17" t="s">
        <v>125</v>
      </c>
      <c r="BM285" s="229" t="s">
        <v>314</v>
      </c>
    </row>
    <row r="286" s="13" customFormat="1">
      <c r="A286" s="13"/>
      <c r="B286" s="231"/>
      <c r="C286" s="232"/>
      <c r="D286" s="233" t="s">
        <v>126</v>
      </c>
      <c r="E286" s="234" t="s">
        <v>1</v>
      </c>
      <c r="F286" s="235" t="s">
        <v>315</v>
      </c>
      <c r="G286" s="232"/>
      <c r="H286" s="236">
        <v>20.855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126</v>
      </c>
      <c r="AU286" s="242" t="s">
        <v>82</v>
      </c>
      <c r="AV286" s="13" t="s">
        <v>82</v>
      </c>
      <c r="AW286" s="13" t="s">
        <v>30</v>
      </c>
      <c r="AX286" s="13" t="s">
        <v>73</v>
      </c>
      <c r="AY286" s="242" t="s">
        <v>118</v>
      </c>
    </row>
    <row r="287" s="14" customFormat="1">
      <c r="A287" s="14"/>
      <c r="B287" s="243"/>
      <c r="C287" s="244"/>
      <c r="D287" s="233" t="s">
        <v>126</v>
      </c>
      <c r="E287" s="245" t="s">
        <v>1</v>
      </c>
      <c r="F287" s="246" t="s">
        <v>128</v>
      </c>
      <c r="G287" s="244"/>
      <c r="H287" s="245" t="s">
        <v>1</v>
      </c>
      <c r="I287" s="247"/>
      <c r="J287" s="244"/>
      <c r="K287" s="244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126</v>
      </c>
      <c r="AU287" s="252" t="s">
        <v>82</v>
      </c>
      <c r="AV287" s="14" t="s">
        <v>80</v>
      </c>
      <c r="AW287" s="14" t="s">
        <v>30</v>
      </c>
      <c r="AX287" s="14" t="s">
        <v>73</v>
      </c>
      <c r="AY287" s="252" t="s">
        <v>118</v>
      </c>
    </row>
    <row r="288" s="15" customFormat="1">
      <c r="A288" s="15"/>
      <c r="B288" s="253"/>
      <c r="C288" s="254"/>
      <c r="D288" s="233" t="s">
        <v>126</v>
      </c>
      <c r="E288" s="255" t="s">
        <v>1</v>
      </c>
      <c r="F288" s="256" t="s">
        <v>129</v>
      </c>
      <c r="G288" s="254"/>
      <c r="H288" s="257">
        <v>20.855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3" t="s">
        <v>126</v>
      </c>
      <c r="AU288" s="263" t="s">
        <v>82</v>
      </c>
      <c r="AV288" s="15" t="s">
        <v>125</v>
      </c>
      <c r="AW288" s="15" t="s">
        <v>30</v>
      </c>
      <c r="AX288" s="15" t="s">
        <v>80</v>
      </c>
      <c r="AY288" s="263" t="s">
        <v>118</v>
      </c>
    </row>
    <row r="289" s="2" customFormat="1" ht="16.5" customHeight="1">
      <c r="A289" s="38"/>
      <c r="B289" s="39"/>
      <c r="C289" s="218" t="s">
        <v>232</v>
      </c>
      <c r="D289" s="218" t="s">
        <v>120</v>
      </c>
      <c r="E289" s="219" t="s">
        <v>316</v>
      </c>
      <c r="F289" s="220" t="s">
        <v>317</v>
      </c>
      <c r="G289" s="221" t="s">
        <v>175</v>
      </c>
      <c r="H289" s="222">
        <v>0.45000000000000001</v>
      </c>
      <c r="I289" s="223"/>
      <c r="J289" s="224">
        <f>ROUND(I289*H289,2)</f>
        <v>0</v>
      </c>
      <c r="K289" s="220" t="s">
        <v>124</v>
      </c>
      <c r="L289" s="44"/>
      <c r="M289" s="225" t="s">
        <v>1</v>
      </c>
      <c r="N289" s="226" t="s">
        <v>38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125</v>
      </c>
      <c r="AT289" s="229" t="s">
        <v>120</v>
      </c>
      <c r="AU289" s="229" t="s">
        <v>82</v>
      </c>
      <c r="AY289" s="17" t="s">
        <v>118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80</v>
      </c>
      <c r="BK289" s="230">
        <f>ROUND(I289*H289,2)</f>
        <v>0</v>
      </c>
      <c r="BL289" s="17" t="s">
        <v>125</v>
      </c>
      <c r="BM289" s="229" t="s">
        <v>318</v>
      </c>
    </row>
    <row r="290" s="13" customFormat="1">
      <c r="A290" s="13"/>
      <c r="B290" s="231"/>
      <c r="C290" s="232"/>
      <c r="D290" s="233" t="s">
        <v>126</v>
      </c>
      <c r="E290" s="234" t="s">
        <v>1</v>
      </c>
      <c r="F290" s="235" t="s">
        <v>319</v>
      </c>
      <c r="G290" s="232"/>
      <c r="H290" s="236">
        <v>0.45000000000000001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126</v>
      </c>
      <c r="AU290" s="242" t="s">
        <v>82</v>
      </c>
      <c r="AV290" s="13" t="s">
        <v>82</v>
      </c>
      <c r="AW290" s="13" t="s">
        <v>30</v>
      </c>
      <c r="AX290" s="13" t="s">
        <v>73</v>
      </c>
      <c r="AY290" s="242" t="s">
        <v>118</v>
      </c>
    </row>
    <row r="291" s="14" customFormat="1">
      <c r="A291" s="14"/>
      <c r="B291" s="243"/>
      <c r="C291" s="244"/>
      <c r="D291" s="233" t="s">
        <v>126</v>
      </c>
      <c r="E291" s="245" t="s">
        <v>1</v>
      </c>
      <c r="F291" s="246" t="s">
        <v>128</v>
      </c>
      <c r="G291" s="244"/>
      <c r="H291" s="245" t="s">
        <v>1</v>
      </c>
      <c r="I291" s="247"/>
      <c r="J291" s="244"/>
      <c r="K291" s="244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126</v>
      </c>
      <c r="AU291" s="252" t="s">
        <v>82</v>
      </c>
      <c r="AV291" s="14" t="s">
        <v>80</v>
      </c>
      <c r="AW291" s="14" t="s">
        <v>30</v>
      </c>
      <c r="AX291" s="14" t="s">
        <v>73</v>
      </c>
      <c r="AY291" s="252" t="s">
        <v>118</v>
      </c>
    </row>
    <row r="292" s="15" customFormat="1">
      <c r="A292" s="15"/>
      <c r="B292" s="253"/>
      <c r="C292" s="254"/>
      <c r="D292" s="233" t="s">
        <v>126</v>
      </c>
      <c r="E292" s="255" t="s">
        <v>1</v>
      </c>
      <c r="F292" s="256" t="s">
        <v>129</v>
      </c>
      <c r="G292" s="254"/>
      <c r="H292" s="257">
        <v>0.45000000000000001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3" t="s">
        <v>126</v>
      </c>
      <c r="AU292" s="263" t="s">
        <v>82</v>
      </c>
      <c r="AV292" s="15" t="s">
        <v>125</v>
      </c>
      <c r="AW292" s="15" t="s">
        <v>30</v>
      </c>
      <c r="AX292" s="15" t="s">
        <v>80</v>
      </c>
      <c r="AY292" s="263" t="s">
        <v>118</v>
      </c>
    </row>
    <row r="293" s="12" customFormat="1" ht="22.8" customHeight="1">
      <c r="A293" s="12"/>
      <c r="B293" s="202"/>
      <c r="C293" s="203"/>
      <c r="D293" s="204" t="s">
        <v>72</v>
      </c>
      <c r="E293" s="216" t="s">
        <v>158</v>
      </c>
      <c r="F293" s="216" t="s">
        <v>320</v>
      </c>
      <c r="G293" s="203"/>
      <c r="H293" s="203"/>
      <c r="I293" s="206"/>
      <c r="J293" s="217">
        <f>BK293</f>
        <v>0</v>
      </c>
      <c r="K293" s="203"/>
      <c r="L293" s="208"/>
      <c r="M293" s="209"/>
      <c r="N293" s="210"/>
      <c r="O293" s="210"/>
      <c r="P293" s="211">
        <f>SUM(P294:P305)</f>
        <v>0</v>
      </c>
      <c r="Q293" s="210"/>
      <c r="R293" s="211">
        <f>SUM(R294:R305)</f>
        <v>0</v>
      </c>
      <c r="S293" s="210"/>
      <c r="T293" s="212">
        <f>SUM(T294:T305)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80</v>
      </c>
      <c r="AT293" s="214" t="s">
        <v>72</v>
      </c>
      <c r="AU293" s="214" t="s">
        <v>80</v>
      </c>
      <c r="AY293" s="213" t="s">
        <v>118</v>
      </c>
      <c r="BK293" s="215">
        <f>SUM(BK294:BK305)</f>
        <v>0</v>
      </c>
    </row>
    <row r="294" s="2" customFormat="1" ht="37.8" customHeight="1">
      <c r="A294" s="38"/>
      <c r="B294" s="39"/>
      <c r="C294" s="218" t="s">
        <v>321</v>
      </c>
      <c r="D294" s="218" t="s">
        <v>120</v>
      </c>
      <c r="E294" s="219" t="s">
        <v>322</v>
      </c>
      <c r="F294" s="220" t="s">
        <v>323</v>
      </c>
      <c r="G294" s="221" t="s">
        <v>273</v>
      </c>
      <c r="H294" s="222">
        <v>60</v>
      </c>
      <c r="I294" s="223"/>
      <c r="J294" s="224">
        <f>ROUND(I294*H294,2)</f>
        <v>0</v>
      </c>
      <c r="K294" s="220" t="s">
        <v>124</v>
      </c>
      <c r="L294" s="44"/>
      <c r="M294" s="225" t="s">
        <v>1</v>
      </c>
      <c r="N294" s="226" t="s">
        <v>38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125</v>
      </c>
      <c r="AT294" s="229" t="s">
        <v>120</v>
      </c>
      <c r="AU294" s="229" t="s">
        <v>82</v>
      </c>
      <c r="AY294" s="17" t="s">
        <v>118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80</v>
      </c>
      <c r="BK294" s="230">
        <f>ROUND(I294*H294,2)</f>
        <v>0</v>
      </c>
      <c r="BL294" s="17" t="s">
        <v>125</v>
      </c>
      <c r="BM294" s="229" t="s">
        <v>324</v>
      </c>
    </row>
    <row r="295" s="13" customFormat="1">
      <c r="A295" s="13"/>
      <c r="B295" s="231"/>
      <c r="C295" s="232"/>
      <c r="D295" s="233" t="s">
        <v>126</v>
      </c>
      <c r="E295" s="234" t="s">
        <v>1</v>
      </c>
      <c r="F295" s="235" t="s">
        <v>127</v>
      </c>
      <c r="G295" s="232"/>
      <c r="H295" s="236">
        <v>60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126</v>
      </c>
      <c r="AU295" s="242" t="s">
        <v>82</v>
      </c>
      <c r="AV295" s="13" t="s">
        <v>82</v>
      </c>
      <c r="AW295" s="13" t="s">
        <v>30</v>
      </c>
      <c r="AX295" s="13" t="s">
        <v>73</v>
      </c>
      <c r="AY295" s="242" t="s">
        <v>118</v>
      </c>
    </row>
    <row r="296" s="14" customFormat="1">
      <c r="A296" s="14"/>
      <c r="B296" s="243"/>
      <c r="C296" s="244"/>
      <c r="D296" s="233" t="s">
        <v>126</v>
      </c>
      <c r="E296" s="245" t="s">
        <v>1</v>
      </c>
      <c r="F296" s="246" t="s">
        <v>128</v>
      </c>
      <c r="G296" s="244"/>
      <c r="H296" s="245" t="s">
        <v>1</v>
      </c>
      <c r="I296" s="247"/>
      <c r="J296" s="244"/>
      <c r="K296" s="244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126</v>
      </c>
      <c r="AU296" s="252" t="s">
        <v>82</v>
      </c>
      <c r="AV296" s="14" t="s">
        <v>80</v>
      </c>
      <c r="AW296" s="14" t="s">
        <v>30</v>
      </c>
      <c r="AX296" s="14" t="s">
        <v>73</v>
      </c>
      <c r="AY296" s="252" t="s">
        <v>118</v>
      </c>
    </row>
    <row r="297" s="15" customFormat="1">
      <c r="A297" s="15"/>
      <c r="B297" s="253"/>
      <c r="C297" s="254"/>
      <c r="D297" s="233" t="s">
        <v>126</v>
      </c>
      <c r="E297" s="255" t="s">
        <v>1</v>
      </c>
      <c r="F297" s="256" t="s">
        <v>129</v>
      </c>
      <c r="G297" s="254"/>
      <c r="H297" s="257">
        <v>60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3" t="s">
        <v>126</v>
      </c>
      <c r="AU297" s="263" t="s">
        <v>82</v>
      </c>
      <c r="AV297" s="15" t="s">
        <v>125</v>
      </c>
      <c r="AW297" s="15" t="s">
        <v>30</v>
      </c>
      <c r="AX297" s="15" t="s">
        <v>80</v>
      </c>
      <c r="AY297" s="263" t="s">
        <v>118</v>
      </c>
    </row>
    <row r="298" s="2" customFormat="1" ht="37.8" customHeight="1">
      <c r="A298" s="38"/>
      <c r="B298" s="39"/>
      <c r="C298" s="218" t="s">
        <v>239</v>
      </c>
      <c r="D298" s="218" t="s">
        <v>120</v>
      </c>
      <c r="E298" s="219" t="s">
        <v>325</v>
      </c>
      <c r="F298" s="220" t="s">
        <v>326</v>
      </c>
      <c r="G298" s="221" t="s">
        <v>273</v>
      </c>
      <c r="H298" s="222">
        <v>60</v>
      </c>
      <c r="I298" s="223"/>
      <c r="J298" s="224">
        <f>ROUND(I298*H298,2)</f>
        <v>0</v>
      </c>
      <c r="K298" s="220" t="s">
        <v>124</v>
      </c>
      <c r="L298" s="44"/>
      <c r="M298" s="225" t="s">
        <v>1</v>
      </c>
      <c r="N298" s="226" t="s">
        <v>38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125</v>
      </c>
      <c r="AT298" s="229" t="s">
        <v>120</v>
      </c>
      <c r="AU298" s="229" t="s">
        <v>82</v>
      </c>
      <c r="AY298" s="17" t="s">
        <v>118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80</v>
      </c>
      <c r="BK298" s="230">
        <f>ROUND(I298*H298,2)</f>
        <v>0</v>
      </c>
      <c r="BL298" s="17" t="s">
        <v>125</v>
      </c>
      <c r="BM298" s="229" t="s">
        <v>327</v>
      </c>
    </row>
    <row r="299" s="13" customFormat="1">
      <c r="A299" s="13"/>
      <c r="B299" s="231"/>
      <c r="C299" s="232"/>
      <c r="D299" s="233" t="s">
        <v>126</v>
      </c>
      <c r="E299" s="234" t="s">
        <v>1</v>
      </c>
      <c r="F299" s="235" t="s">
        <v>127</v>
      </c>
      <c r="G299" s="232"/>
      <c r="H299" s="236">
        <v>60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126</v>
      </c>
      <c r="AU299" s="242" t="s">
        <v>82</v>
      </c>
      <c r="AV299" s="13" t="s">
        <v>82</v>
      </c>
      <c r="AW299" s="13" t="s">
        <v>30</v>
      </c>
      <c r="AX299" s="13" t="s">
        <v>73</v>
      </c>
      <c r="AY299" s="242" t="s">
        <v>118</v>
      </c>
    </row>
    <row r="300" s="14" customFormat="1">
      <c r="A300" s="14"/>
      <c r="B300" s="243"/>
      <c r="C300" s="244"/>
      <c r="D300" s="233" t="s">
        <v>126</v>
      </c>
      <c r="E300" s="245" t="s">
        <v>1</v>
      </c>
      <c r="F300" s="246" t="s">
        <v>128</v>
      </c>
      <c r="G300" s="244"/>
      <c r="H300" s="245" t="s">
        <v>1</v>
      </c>
      <c r="I300" s="247"/>
      <c r="J300" s="244"/>
      <c r="K300" s="244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126</v>
      </c>
      <c r="AU300" s="252" t="s">
        <v>82</v>
      </c>
      <c r="AV300" s="14" t="s">
        <v>80</v>
      </c>
      <c r="AW300" s="14" t="s">
        <v>30</v>
      </c>
      <c r="AX300" s="14" t="s">
        <v>73</v>
      </c>
      <c r="AY300" s="252" t="s">
        <v>118</v>
      </c>
    </row>
    <row r="301" s="15" customFormat="1">
      <c r="A301" s="15"/>
      <c r="B301" s="253"/>
      <c r="C301" s="254"/>
      <c r="D301" s="233" t="s">
        <v>126</v>
      </c>
      <c r="E301" s="255" t="s">
        <v>1</v>
      </c>
      <c r="F301" s="256" t="s">
        <v>129</v>
      </c>
      <c r="G301" s="254"/>
      <c r="H301" s="257">
        <v>60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3" t="s">
        <v>126</v>
      </c>
      <c r="AU301" s="263" t="s">
        <v>82</v>
      </c>
      <c r="AV301" s="15" t="s">
        <v>125</v>
      </c>
      <c r="AW301" s="15" t="s">
        <v>30</v>
      </c>
      <c r="AX301" s="15" t="s">
        <v>80</v>
      </c>
      <c r="AY301" s="263" t="s">
        <v>118</v>
      </c>
    </row>
    <row r="302" s="2" customFormat="1" ht="16.5" customHeight="1">
      <c r="A302" s="38"/>
      <c r="B302" s="39"/>
      <c r="C302" s="218" t="s">
        <v>328</v>
      </c>
      <c r="D302" s="218" t="s">
        <v>120</v>
      </c>
      <c r="E302" s="219" t="s">
        <v>329</v>
      </c>
      <c r="F302" s="220" t="s">
        <v>330</v>
      </c>
      <c r="G302" s="221" t="s">
        <v>123</v>
      </c>
      <c r="H302" s="222">
        <v>23.565000000000001</v>
      </c>
      <c r="I302" s="223"/>
      <c r="J302" s="224">
        <f>ROUND(I302*H302,2)</f>
        <v>0</v>
      </c>
      <c r="K302" s="220" t="s">
        <v>1</v>
      </c>
      <c r="L302" s="44"/>
      <c r="M302" s="225" t="s">
        <v>1</v>
      </c>
      <c r="N302" s="226" t="s">
        <v>38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125</v>
      </c>
      <c r="AT302" s="229" t="s">
        <v>120</v>
      </c>
      <c r="AU302" s="229" t="s">
        <v>82</v>
      </c>
      <c r="AY302" s="17" t="s">
        <v>118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80</v>
      </c>
      <c r="BK302" s="230">
        <f>ROUND(I302*H302,2)</f>
        <v>0</v>
      </c>
      <c r="BL302" s="17" t="s">
        <v>125</v>
      </c>
      <c r="BM302" s="229" t="s">
        <v>331</v>
      </c>
    </row>
    <row r="303" s="13" customFormat="1">
      <c r="A303" s="13"/>
      <c r="B303" s="231"/>
      <c r="C303" s="232"/>
      <c r="D303" s="233" t="s">
        <v>126</v>
      </c>
      <c r="E303" s="234" t="s">
        <v>1</v>
      </c>
      <c r="F303" s="235" t="s">
        <v>332</v>
      </c>
      <c r="G303" s="232"/>
      <c r="H303" s="236">
        <v>23.565000000000001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126</v>
      </c>
      <c r="AU303" s="242" t="s">
        <v>82</v>
      </c>
      <c r="AV303" s="13" t="s">
        <v>82</v>
      </c>
      <c r="AW303" s="13" t="s">
        <v>30</v>
      </c>
      <c r="AX303" s="13" t="s">
        <v>73</v>
      </c>
      <c r="AY303" s="242" t="s">
        <v>118</v>
      </c>
    </row>
    <row r="304" s="14" customFormat="1">
      <c r="A304" s="14"/>
      <c r="B304" s="243"/>
      <c r="C304" s="244"/>
      <c r="D304" s="233" t="s">
        <v>126</v>
      </c>
      <c r="E304" s="245" t="s">
        <v>1</v>
      </c>
      <c r="F304" s="246" t="s">
        <v>128</v>
      </c>
      <c r="G304" s="244"/>
      <c r="H304" s="245" t="s">
        <v>1</v>
      </c>
      <c r="I304" s="247"/>
      <c r="J304" s="244"/>
      <c r="K304" s="244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126</v>
      </c>
      <c r="AU304" s="252" t="s">
        <v>82</v>
      </c>
      <c r="AV304" s="14" t="s">
        <v>80</v>
      </c>
      <c r="AW304" s="14" t="s">
        <v>30</v>
      </c>
      <c r="AX304" s="14" t="s">
        <v>73</v>
      </c>
      <c r="AY304" s="252" t="s">
        <v>118</v>
      </c>
    </row>
    <row r="305" s="15" customFormat="1">
      <c r="A305" s="15"/>
      <c r="B305" s="253"/>
      <c r="C305" s="254"/>
      <c r="D305" s="233" t="s">
        <v>126</v>
      </c>
      <c r="E305" s="255" t="s">
        <v>1</v>
      </c>
      <c r="F305" s="256" t="s">
        <v>129</v>
      </c>
      <c r="G305" s="254"/>
      <c r="H305" s="257">
        <v>23.565000000000001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3" t="s">
        <v>126</v>
      </c>
      <c r="AU305" s="263" t="s">
        <v>82</v>
      </c>
      <c r="AV305" s="15" t="s">
        <v>125</v>
      </c>
      <c r="AW305" s="15" t="s">
        <v>30</v>
      </c>
      <c r="AX305" s="15" t="s">
        <v>80</v>
      </c>
      <c r="AY305" s="263" t="s">
        <v>118</v>
      </c>
    </row>
    <row r="306" s="12" customFormat="1" ht="25.92" customHeight="1">
      <c r="A306" s="12"/>
      <c r="B306" s="202"/>
      <c r="C306" s="203"/>
      <c r="D306" s="204" t="s">
        <v>72</v>
      </c>
      <c r="E306" s="205" t="s">
        <v>333</v>
      </c>
      <c r="F306" s="205" t="s">
        <v>334</v>
      </c>
      <c r="G306" s="203"/>
      <c r="H306" s="203"/>
      <c r="I306" s="206"/>
      <c r="J306" s="207">
        <f>BK306</f>
        <v>0</v>
      </c>
      <c r="K306" s="203"/>
      <c r="L306" s="208"/>
      <c r="M306" s="209"/>
      <c r="N306" s="210"/>
      <c r="O306" s="210"/>
      <c r="P306" s="211">
        <f>P307+P323</f>
        <v>0</v>
      </c>
      <c r="Q306" s="210"/>
      <c r="R306" s="211">
        <f>R307+R323</f>
        <v>0</v>
      </c>
      <c r="S306" s="210"/>
      <c r="T306" s="212">
        <f>T307+T323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3" t="s">
        <v>82</v>
      </c>
      <c r="AT306" s="214" t="s">
        <v>72</v>
      </c>
      <c r="AU306" s="214" t="s">
        <v>73</v>
      </c>
      <c r="AY306" s="213" t="s">
        <v>118</v>
      </c>
      <c r="BK306" s="215">
        <f>BK307+BK323</f>
        <v>0</v>
      </c>
    </row>
    <row r="307" s="12" customFormat="1" ht="22.8" customHeight="1">
      <c r="A307" s="12"/>
      <c r="B307" s="202"/>
      <c r="C307" s="203"/>
      <c r="D307" s="204" t="s">
        <v>72</v>
      </c>
      <c r="E307" s="216" t="s">
        <v>335</v>
      </c>
      <c r="F307" s="216" t="s">
        <v>336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SUM(P308:P322)</f>
        <v>0</v>
      </c>
      <c r="Q307" s="210"/>
      <c r="R307" s="211">
        <f>SUM(R308:R322)</f>
        <v>0</v>
      </c>
      <c r="S307" s="210"/>
      <c r="T307" s="212">
        <f>SUM(T308:T322)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82</v>
      </c>
      <c r="AT307" s="214" t="s">
        <v>72</v>
      </c>
      <c r="AU307" s="214" t="s">
        <v>80</v>
      </c>
      <c r="AY307" s="213" t="s">
        <v>118</v>
      </c>
      <c r="BK307" s="215">
        <f>SUM(BK308:BK322)</f>
        <v>0</v>
      </c>
    </row>
    <row r="308" s="2" customFormat="1" ht="21.75" customHeight="1">
      <c r="A308" s="38"/>
      <c r="B308" s="39"/>
      <c r="C308" s="218" t="s">
        <v>243</v>
      </c>
      <c r="D308" s="218" t="s">
        <v>120</v>
      </c>
      <c r="E308" s="219" t="s">
        <v>337</v>
      </c>
      <c r="F308" s="220" t="s">
        <v>338</v>
      </c>
      <c r="G308" s="221" t="s">
        <v>123</v>
      </c>
      <c r="H308" s="222">
        <v>33</v>
      </c>
      <c r="I308" s="223"/>
      <c r="J308" s="224">
        <f>ROUND(I308*H308,2)</f>
        <v>0</v>
      </c>
      <c r="K308" s="220" t="s">
        <v>124</v>
      </c>
      <c r="L308" s="44"/>
      <c r="M308" s="225" t="s">
        <v>1</v>
      </c>
      <c r="N308" s="226" t="s">
        <v>38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157</v>
      </c>
      <c r="AT308" s="229" t="s">
        <v>120</v>
      </c>
      <c r="AU308" s="229" t="s">
        <v>82</v>
      </c>
      <c r="AY308" s="17" t="s">
        <v>118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80</v>
      </c>
      <c r="BK308" s="230">
        <f>ROUND(I308*H308,2)</f>
        <v>0</v>
      </c>
      <c r="BL308" s="17" t="s">
        <v>157</v>
      </c>
      <c r="BM308" s="229" t="s">
        <v>339</v>
      </c>
    </row>
    <row r="309" s="13" customFormat="1">
      <c r="A309" s="13"/>
      <c r="B309" s="231"/>
      <c r="C309" s="232"/>
      <c r="D309" s="233" t="s">
        <v>126</v>
      </c>
      <c r="E309" s="234" t="s">
        <v>1</v>
      </c>
      <c r="F309" s="235" t="s">
        <v>267</v>
      </c>
      <c r="G309" s="232"/>
      <c r="H309" s="236">
        <v>33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126</v>
      </c>
      <c r="AU309" s="242" t="s">
        <v>82</v>
      </c>
      <c r="AV309" s="13" t="s">
        <v>82</v>
      </c>
      <c r="AW309" s="13" t="s">
        <v>30</v>
      </c>
      <c r="AX309" s="13" t="s">
        <v>73</v>
      </c>
      <c r="AY309" s="242" t="s">
        <v>118</v>
      </c>
    </row>
    <row r="310" s="14" customFormat="1">
      <c r="A310" s="14"/>
      <c r="B310" s="243"/>
      <c r="C310" s="244"/>
      <c r="D310" s="233" t="s">
        <v>126</v>
      </c>
      <c r="E310" s="245" t="s">
        <v>1</v>
      </c>
      <c r="F310" s="246" t="s">
        <v>128</v>
      </c>
      <c r="G310" s="244"/>
      <c r="H310" s="245" t="s">
        <v>1</v>
      </c>
      <c r="I310" s="247"/>
      <c r="J310" s="244"/>
      <c r="K310" s="244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126</v>
      </c>
      <c r="AU310" s="252" t="s">
        <v>82</v>
      </c>
      <c r="AV310" s="14" t="s">
        <v>80</v>
      </c>
      <c r="AW310" s="14" t="s">
        <v>30</v>
      </c>
      <c r="AX310" s="14" t="s">
        <v>73</v>
      </c>
      <c r="AY310" s="252" t="s">
        <v>118</v>
      </c>
    </row>
    <row r="311" s="15" customFormat="1">
      <c r="A311" s="15"/>
      <c r="B311" s="253"/>
      <c r="C311" s="254"/>
      <c r="D311" s="233" t="s">
        <v>126</v>
      </c>
      <c r="E311" s="255" t="s">
        <v>1</v>
      </c>
      <c r="F311" s="256" t="s">
        <v>129</v>
      </c>
      <c r="G311" s="254"/>
      <c r="H311" s="257">
        <v>33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3" t="s">
        <v>126</v>
      </c>
      <c r="AU311" s="263" t="s">
        <v>82</v>
      </c>
      <c r="AV311" s="15" t="s">
        <v>125</v>
      </c>
      <c r="AW311" s="15" t="s">
        <v>30</v>
      </c>
      <c r="AX311" s="15" t="s">
        <v>80</v>
      </c>
      <c r="AY311" s="263" t="s">
        <v>118</v>
      </c>
    </row>
    <row r="312" s="2" customFormat="1" ht="16.5" customHeight="1">
      <c r="A312" s="38"/>
      <c r="B312" s="39"/>
      <c r="C312" s="264" t="s">
        <v>340</v>
      </c>
      <c r="D312" s="264" t="s">
        <v>190</v>
      </c>
      <c r="E312" s="265" t="s">
        <v>341</v>
      </c>
      <c r="F312" s="266" t="s">
        <v>342</v>
      </c>
      <c r="G312" s="267" t="s">
        <v>175</v>
      </c>
      <c r="H312" s="268">
        <v>0.010999999999999999</v>
      </c>
      <c r="I312" s="269"/>
      <c r="J312" s="270">
        <f>ROUND(I312*H312,2)</f>
        <v>0</v>
      </c>
      <c r="K312" s="266" t="s">
        <v>124</v>
      </c>
      <c r="L312" s="271"/>
      <c r="M312" s="272" t="s">
        <v>1</v>
      </c>
      <c r="N312" s="273" t="s">
        <v>38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197</v>
      </c>
      <c r="AT312" s="229" t="s">
        <v>190</v>
      </c>
      <c r="AU312" s="229" t="s">
        <v>82</v>
      </c>
      <c r="AY312" s="17" t="s">
        <v>118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80</v>
      </c>
      <c r="BK312" s="230">
        <f>ROUND(I312*H312,2)</f>
        <v>0</v>
      </c>
      <c r="BL312" s="17" t="s">
        <v>157</v>
      </c>
      <c r="BM312" s="229" t="s">
        <v>343</v>
      </c>
    </row>
    <row r="313" s="13" customFormat="1">
      <c r="A313" s="13"/>
      <c r="B313" s="231"/>
      <c r="C313" s="232"/>
      <c r="D313" s="233" t="s">
        <v>126</v>
      </c>
      <c r="E313" s="234" t="s">
        <v>1</v>
      </c>
      <c r="F313" s="235" t="s">
        <v>344</v>
      </c>
      <c r="G313" s="232"/>
      <c r="H313" s="236">
        <v>0.010999999999999999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126</v>
      </c>
      <c r="AU313" s="242" t="s">
        <v>82</v>
      </c>
      <c r="AV313" s="13" t="s">
        <v>82</v>
      </c>
      <c r="AW313" s="13" t="s">
        <v>30</v>
      </c>
      <c r="AX313" s="13" t="s">
        <v>73</v>
      </c>
      <c r="AY313" s="242" t="s">
        <v>118</v>
      </c>
    </row>
    <row r="314" s="15" customFormat="1">
      <c r="A314" s="15"/>
      <c r="B314" s="253"/>
      <c r="C314" s="254"/>
      <c r="D314" s="233" t="s">
        <v>126</v>
      </c>
      <c r="E314" s="255" t="s">
        <v>1</v>
      </c>
      <c r="F314" s="256" t="s">
        <v>129</v>
      </c>
      <c r="G314" s="254"/>
      <c r="H314" s="257">
        <v>0.010999999999999999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3" t="s">
        <v>126</v>
      </c>
      <c r="AU314" s="263" t="s">
        <v>82</v>
      </c>
      <c r="AV314" s="15" t="s">
        <v>125</v>
      </c>
      <c r="AW314" s="15" t="s">
        <v>30</v>
      </c>
      <c r="AX314" s="15" t="s">
        <v>80</v>
      </c>
      <c r="AY314" s="263" t="s">
        <v>118</v>
      </c>
    </row>
    <row r="315" s="2" customFormat="1" ht="21.75" customHeight="1">
      <c r="A315" s="38"/>
      <c r="B315" s="39"/>
      <c r="C315" s="218" t="s">
        <v>248</v>
      </c>
      <c r="D315" s="218" t="s">
        <v>120</v>
      </c>
      <c r="E315" s="219" t="s">
        <v>345</v>
      </c>
      <c r="F315" s="220" t="s">
        <v>346</v>
      </c>
      <c r="G315" s="221" t="s">
        <v>123</v>
      </c>
      <c r="H315" s="222">
        <v>66</v>
      </c>
      <c r="I315" s="223"/>
      <c r="J315" s="224">
        <f>ROUND(I315*H315,2)</f>
        <v>0</v>
      </c>
      <c r="K315" s="220" t="s">
        <v>124</v>
      </c>
      <c r="L315" s="44"/>
      <c r="M315" s="225" t="s">
        <v>1</v>
      </c>
      <c r="N315" s="226" t="s">
        <v>38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157</v>
      </c>
      <c r="AT315" s="229" t="s">
        <v>120</v>
      </c>
      <c r="AU315" s="229" t="s">
        <v>82</v>
      </c>
      <c r="AY315" s="17" t="s">
        <v>118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80</v>
      </c>
      <c r="BK315" s="230">
        <f>ROUND(I315*H315,2)</f>
        <v>0</v>
      </c>
      <c r="BL315" s="17" t="s">
        <v>157</v>
      </c>
      <c r="BM315" s="229" t="s">
        <v>347</v>
      </c>
    </row>
    <row r="316" s="13" customFormat="1">
      <c r="A316" s="13"/>
      <c r="B316" s="231"/>
      <c r="C316" s="232"/>
      <c r="D316" s="233" t="s">
        <v>126</v>
      </c>
      <c r="E316" s="234" t="s">
        <v>1</v>
      </c>
      <c r="F316" s="235" t="s">
        <v>348</v>
      </c>
      <c r="G316" s="232"/>
      <c r="H316" s="236">
        <v>66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126</v>
      </c>
      <c r="AU316" s="242" t="s">
        <v>82</v>
      </c>
      <c r="AV316" s="13" t="s">
        <v>82</v>
      </c>
      <c r="AW316" s="13" t="s">
        <v>30</v>
      </c>
      <c r="AX316" s="13" t="s">
        <v>73</v>
      </c>
      <c r="AY316" s="242" t="s">
        <v>118</v>
      </c>
    </row>
    <row r="317" s="14" customFormat="1">
      <c r="A317" s="14"/>
      <c r="B317" s="243"/>
      <c r="C317" s="244"/>
      <c r="D317" s="233" t="s">
        <v>126</v>
      </c>
      <c r="E317" s="245" t="s">
        <v>1</v>
      </c>
      <c r="F317" s="246" t="s">
        <v>128</v>
      </c>
      <c r="G317" s="244"/>
      <c r="H317" s="245" t="s">
        <v>1</v>
      </c>
      <c r="I317" s="247"/>
      <c r="J317" s="244"/>
      <c r="K317" s="244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126</v>
      </c>
      <c r="AU317" s="252" t="s">
        <v>82</v>
      </c>
      <c r="AV317" s="14" t="s">
        <v>80</v>
      </c>
      <c r="AW317" s="14" t="s">
        <v>30</v>
      </c>
      <c r="AX317" s="14" t="s">
        <v>73</v>
      </c>
      <c r="AY317" s="252" t="s">
        <v>118</v>
      </c>
    </row>
    <row r="318" s="15" customFormat="1">
      <c r="A318" s="15"/>
      <c r="B318" s="253"/>
      <c r="C318" s="254"/>
      <c r="D318" s="233" t="s">
        <v>126</v>
      </c>
      <c r="E318" s="255" t="s">
        <v>1</v>
      </c>
      <c r="F318" s="256" t="s">
        <v>129</v>
      </c>
      <c r="G318" s="254"/>
      <c r="H318" s="257">
        <v>66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3" t="s">
        <v>126</v>
      </c>
      <c r="AU318" s="263" t="s">
        <v>82</v>
      </c>
      <c r="AV318" s="15" t="s">
        <v>125</v>
      </c>
      <c r="AW318" s="15" t="s">
        <v>30</v>
      </c>
      <c r="AX318" s="15" t="s">
        <v>80</v>
      </c>
      <c r="AY318" s="263" t="s">
        <v>118</v>
      </c>
    </row>
    <row r="319" s="2" customFormat="1" ht="16.5" customHeight="1">
      <c r="A319" s="38"/>
      <c r="B319" s="39"/>
      <c r="C319" s="264" t="s">
        <v>349</v>
      </c>
      <c r="D319" s="264" t="s">
        <v>190</v>
      </c>
      <c r="E319" s="265" t="s">
        <v>350</v>
      </c>
      <c r="F319" s="266" t="s">
        <v>351</v>
      </c>
      <c r="G319" s="267" t="s">
        <v>175</v>
      </c>
      <c r="H319" s="268">
        <v>0.027</v>
      </c>
      <c r="I319" s="269"/>
      <c r="J319" s="270">
        <f>ROUND(I319*H319,2)</f>
        <v>0</v>
      </c>
      <c r="K319" s="266" t="s">
        <v>124</v>
      </c>
      <c r="L319" s="271"/>
      <c r="M319" s="272" t="s">
        <v>1</v>
      </c>
      <c r="N319" s="273" t="s">
        <v>38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197</v>
      </c>
      <c r="AT319" s="229" t="s">
        <v>190</v>
      </c>
      <c r="AU319" s="229" t="s">
        <v>82</v>
      </c>
      <c r="AY319" s="17" t="s">
        <v>118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80</v>
      </c>
      <c r="BK319" s="230">
        <f>ROUND(I319*H319,2)</f>
        <v>0</v>
      </c>
      <c r="BL319" s="17" t="s">
        <v>157</v>
      </c>
      <c r="BM319" s="229" t="s">
        <v>352</v>
      </c>
    </row>
    <row r="320" s="13" customFormat="1">
      <c r="A320" s="13"/>
      <c r="B320" s="231"/>
      <c r="C320" s="232"/>
      <c r="D320" s="233" t="s">
        <v>126</v>
      </c>
      <c r="E320" s="234" t="s">
        <v>1</v>
      </c>
      <c r="F320" s="235" t="s">
        <v>353</v>
      </c>
      <c r="G320" s="232"/>
      <c r="H320" s="236">
        <v>0.027</v>
      </c>
      <c r="I320" s="237"/>
      <c r="J320" s="232"/>
      <c r="K320" s="232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126</v>
      </c>
      <c r="AU320" s="242" t="s">
        <v>82</v>
      </c>
      <c r="AV320" s="13" t="s">
        <v>82</v>
      </c>
      <c r="AW320" s="13" t="s">
        <v>30</v>
      </c>
      <c r="AX320" s="13" t="s">
        <v>73</v>
      </c>
      <c r="AY320" s="242" t="s">
        <v>118</v>
      </c>
    </row>
    <row r="321" s="15" customFormat="1">
      <c r="A321" s="15"/>
      <c r="B321" s="253"/>
      <c r="C321" s="254"/>
      <c r="D321" s="233" t="s">
        <v>126</v>
      </c>
      <c r="E321" s="255" t="s">
        <v>1</v>
      </c>
      <c r="F321" s="256" t="s">
        <v>129</v>
      </c>
      <c r="G321" s="254"/>
      <c r="H321" s="257">
        <v>0.027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3" t="s">
        <v>126</v>
      </c>
      <c r="AU321" s="263" t="s">
        <v>82</v>
      </c>
      <c r="AV321" s="15" t="s">
        <v>125</v>
      </c>
      <c r="AW321" s="15" t="s">
        <v>30</v>
      </c>
      <c r="AX321" s="15" t="s">
        <v>80</v>
      </c>
      <c r="AY321" s="263" t="s">
        <v>118</v>
      </c>
    </row>
    <row r="322" s="2" customFormat="1" ht="24.15" customHeight="1">
      <c r="A322" s="38"/>
      <c r="B322" s="39"/>
      <c r="C322" s="218" t="s">
        <v>252</v>
      </c>
      <c r="D322" s="218" t="s">
        <v>120</v>
      </c>
      <c r="E322" s="219" t="s">
        <v>354</v>
      </c>
      <c r="F322" s="220" t="s">
        <v>355</v>
      </c>
      <c r="G322" s="221" t="s">
        <v>175</v>
      </c>
      <c r="H322" s="222">
        <v>0.037999999999999999</v>
      </c>
      <c r="I322" s="223"/>
      <c r="J322" s="224">
        <f>ROUND(I322*H322,2)</f>
        <v>0</v>
      </c>
      <c r="K322" s="220" t="s">
        <v>124</v>
      </c>
      <c r="L322" s="44"/>
      <c r="M322" s="225" t="s">
        <v>1</v>
      </c>
      <c r="N322" s="226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157</v>
      </c>
      <c r="AT322" s="229" t="s">
        <v>120</v>
      </c>
      <c r="AU322" s="229" t="s">
        <v>82</v>
      </c>
      <c r="AY322" s="17" t="s">
        <v>118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80</v>
      </c>
      <c r="BK322" s="230">
        <f>ROUND(I322*H322,2)</f>
        <v>0</v>
      </c>
      <c r="BL322" s="17" t="s">
        <v>157</v>
      </c>
      <c r="BM322" s="229" t="s">
        <v>356</v>
      </c>
    </row>
    <row r="323" s="12" customFormat="1" ht="22.8" customHeight="1">
      <c r="A323" s="12"/>
      <c r="B323" s="202"/>
      <c r="C323" s="203"/>
      <c r="D323" s="204" t="s">
        <v>72</v>
      </c>
      <c r="E323" s="216" t="s">
        <v>357</v>
      </c>
      <c r="F323" s="216" t="s">
        <v>358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SUM(P324:P329)</f>
        <v>0</v>
      </c>
      <c r="Q323" s="210"/>
      <c r="R323" s="211">
        <f>SUM(R324:R329)</f>
        <v>0</v>
      </c>
      <c r="S323" s="210"/>
      <c r="T323" s="212">
        <f>SUM(T324:T329)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82</v>
      </c>
      <c r="AT323" s="214" t="s">
        <v>72</v>
      </c>
      <c r="AU323" s="214" t="s">
        <v>80</v>
      </c>
      <c r="AY323" s="213" t="s">
        <v>118</v>
      </c>
      <c r="BK323" s="215">
        <f>SUM(BK324:BK329)</f>
        <v>0</v>
      </c>
    </row>
    <row r="324" s="2" customFormat="1" ht="16.5" customHeight="1">
      <c r="A324" s="38"/>
      <c r="B324" s="39"/>
      <c r="C324" s="218" t="s">
        <v>359</v>
      </c>
      <c r="D324" s="218" t="s">
        <v>120</v>
      </c>
      <c r="E324" s="219" t="s">
        <v>360</v>
      </c>
      <c r="F324" s="220" t="s">
        <v>361</v>
      </c>
      <c r="G324" s="221" t="s">
        <v>123</v>
      </c>
      <c r="H324" s="222">
        <v>3.3999999999999999</v>
      </c>
      <c r="I324" s="223"/>
      <c r="J324" s="224">
        <f>ROUND(I324*H324,2)</f>
        <v>0</v>
      </c>
      <c r="K324" s="220" t="s">
        <v>124</v>
      </c>
      <c r="L324" s="44"/>
      <c r="M324" s="225" t="s">
        <v>1</v>
      </c>
      <c r="N324" s="226" t="s">
        <v>38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157</v>
      </c>
      <c r="AT324" s="229" t="s">
        <v>120</v>
      </c>
      <c r="AU324" s="229" t="s">
        <v>82</v>
      </c>
      <c r="AY324" s="17" t="s">
        <v>118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80</v>
      </c>
      <c r="BK324" s="230">
        <f>ROUND(I324*H324,2)</f>
        <v>0</v>
      </c>
      <c r="BL324" s="17" t="s">
        <v>157</v>
      </c>
      <c r="BM324" s="229" t="s">
        <v>362</v>
      </c>
    </row>
    <row r="325" s="13" customFormat="1">
      <c r="A325" s="13"/>
      <c r="B325" s="231"/>
      <c r="C325" s="232"/>
      <c r="D325" s="233" t="s">
        <v>126</v>
      </c>
      <c r="E325" s="234" t="s">
        <v>1</v>
      </c>
      <c r="F325" s="235" t="s">
        <v>363</v>
      </c>
      <c r="G325" s="232"/>
      <c r="H325" s="236">
        <v>3.3999999999999999</v>
      </c>
      <c r="I325" s="237"/>
      <c r="J325" s="232"/>
      <c r="K325" s="232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126</v>
      </c>
      <c r="AU325" s="242" t="s">
        <v>82</v>
      </c>
      <c r="AV325" s="13" t="s">
        <v>82</v>
      </c>
      <c r="AW325" s="13" t="s">
        <v>30</v>
      </c>
      <c r="AX325" s="13" t="s">
        <v>73</v>
      </c>
      <c r="AY325" s="242" t="s">
        <v>118</v>
      </c>
    </row>
    <row r="326" s="14" customFormat="1">
      <c r="A326" s="14"/>
      <c r="B326" s="243"/>
      <c r="C326" s="244"/>
      <c r="D326" s="233" t="s">
        <v>126</v>
      </c>
      <c r="E326" s="245" t="s">
        <v>1</v>
      </c>
      <c r="F326" s="246" t="s">
        <v>128</v>
      </c>
      <c r="G326" s="244"/>
      <c r="H326" s="245" t="s">
        <v>1</v>
      </c>
      <c r="I326" s="247"/>
      <c r="J326" s="244"/>
      <c r="K326" s="244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126</v>
      </c>
      <c r="AU326" s="252" t="s">
        <v>82</v>
      </c>
      <c r="AV326" s="14" t="s">
        <v>80</v>
      </c>
      <c r="AW326" s="14" t="s">
        <v>30</v>
      </c>
      <c r="AX326" s="14" t="s">
        <v>73</v>
      </c>
      <c r="AY326" s="252" t="s">
        <v>118</v>
      </c>
    </row>
    <row r="327" s="15" customFormat="1">
      <c r="A327" s="15"/>
      <c r="B327" s="253"/>
      <c r="C327" s="254"/>
      <c r="D327" s="233" t="s">
        <v>126</v>
      </c>
      <c r="E327" s="255" t="s">
        <v>1</v>
      </c>
      <c r="F327" s="256" t="s">
        <v>129</v>
      </c>
      <c r="G327" s="254"/>
      <c r="H327" s="257">
        <v>3.3999999999999999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3" t="s">
        <v>126</v>
      </c>
      <c r="AU327" s="263" t="s">
        <v>82</v>
      </c>
      <c r="AV327" s="15" t="s">
        <v>125</v>
      </c>
      <c r="AW327" s="15" t="s">
        <v>30</v>
      </c>
      <c r="AX327" s="15" t="s">
        <v>80</v>
      </c>
      <c r="AY327" s="263" t="s">
        <v>118</v>
      </c>
    </row>
    <row r="328" s="2" customFormat="1" ht="16.5" customHeight="1">
      <c r="A328" s="38"/>
      <c r="B328" s="39"/>
      <c r="C328" s="264" t="s">
        <v>256</v>
      </c>
      <c r="D328" s="264" t="s">
        <v>190</v>
      </c>
      <c r="E328" s="265" t="s">
        <v>364</v>
      </c>
      <c r="F328" s="266" t="s">
        <v>365</v>
      </c>
      <c r="G328" s="267" t="s">
        <v>366</v>
      </c>
      <c r="H328" s="268">
        <v>1</v>
      </c>
      <c r="I328" s="269"/>
      <c r="J328" s="270">
        <f>ROUND(I328*H328,2)</f>
        <v>0</v>
      </c>
      <c r="K328" s="266" t="s">
        <v>1</v>
      </c>
      <c r="L328" s="271"/>
      <c r="M328" s="272" t="s">
        <v>1</v>
      </c>
      <c r="N328" s="273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197</v>
      </c>
      <c r="AT328" s="229" t="s">
        <v>190</v>
      </c>
      <c r="AU328" s="229" t="s">
        <v>82</v>
      </c>
      <c r="AY328" s="17" t="s">
        <v>118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80</v>
      </c>
      <c r="BK328" s="230">
        <f>ROUND(I328*H328,2)</f>
        <v>0</v>
      </c>
      <c r="BL328" s="17" t="s">
        <v>157</v>
      </c>
      <c r="BM328" s="229" t="s">
        <v>367</v>
      </c>
    </row>
    <row r="329" s="2" customFormat="1" ht="24.15" customHeight="1">
      <c r="A329" s="38"/>
      <c r="B329" s="39"/>
      <c r="C329" s="218" t="s">
        <v>368</v>
      </c>
      <c r="D329" s="218" t="s">
        <v>120</v>
      </c>
      <c r="E329" s="219" t="s">
        <v>369</v>
      </c>
      <c r="F329" s="220" t="s">
        <v>370</v>
      </c>
      <c r="G329" s="221" t="s">
        <v>175</v>
      </c>
      <c r="H329" s="222">
        <v>0.59999999999999998</v>
      </c>
      <c r="I329" s="223"/>
      <c r="J329" s="224">
        <f>ROUND(I329*H329,2)</f>
        <v>0</v>
      </c>
      <c r="K329" s="220" t="s">
        <v>124</v>
      </c>
      <c r="L329" s="44"/>
      <c r="M329" s="274" t="s">
        <v>1</v>
      </c>
      <c r="N329" s="275" t="s">
        <v>38</v>
      </c>
      <c r="O329" s="276"/>
      <c r="P329" s="277">
        <f>O329*H329</f>
        <v>0</v>
      </c>
      <c r="Q329" s="277">
        <v>0</v>
      </c>
      <c r="R329" s="277">
        <f>Q329*H329</f>
        <v>0</v>
      </c>
      <c r="S329" s="277">
        <v>0</v>
      </c>
      <c r="T329" s="27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157</v>
      </c>
      <c r="AT329" s="229" t="s">
        <v>120</v>
      </c>
      <c r="AU329" s="229" t="s">
        <v>82</v>
      </c>
      <c r="AY329" s="17" t="s">
        <v>118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80</v>
      </c>
      <c r="BK329" s="230">
        <f>ROUND(I329*H329,2)</f>
        <v>0</v>
      </c>
      <c r="BL329" s="17" t="s">
        <v>157</v>
      </c>
      <c r="BM329" s="229" t="s">
        <v>371</v>
      </c>
    </row>
    <row r="330" s="2" customFormat="1" ht="6.96" customHeight="1">
      <c r="A330" s="38"/>
      <c r="B330" s="66"/>
      <c r="C330" s="67"/>
      <c r="D330" s="67"/>
      <c r="E330" s="67"/>
      <c r="F330" s="67"/>
      <c r="G330" s="67"/>
      <c r="H330" s="67"/>
      <c r="I330" s="67"/>
      <c r="J330" s="67"/>
      <c r="K330" s="67"/>
      <c r="L330" s="44"/>
      <c r="M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</row>
  </sheetData>
  <sheetProtection sheet="1" autoFilter="0" formatColumns="0" formatRows="0" objects="1" scenarios="1" spinCount="100000" saltValue="VG6cDXYXGxYbnoZ+zdor3iEXvwjkKRw/SL0f8g3igl9HOWzNxfM6pCxZ30iuluCkqPnHMyQWGywQaz5UgmaTSw==" hashValue="+B7QOmyQon9GbEU/RQkV0+twlRGO3ByGr9DSmcoHcPQBpZ7KdH/5K+VNwV2+Bp1VYERb4jAhAOC4radnOVFwzg==" algorithmName="SHA-512" password="CC35"/>
  <autoFilter ref="C124:K32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SKB5 - II-235 , Pětidomí - Přísednice - dokončení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ROUND((SUM(BE120:BE131)),  2)</f>
        <v>0</v>
      </c>
      <c r="G33" s="38"/>
      <c r="H33" s="38"/>
      <c r="I33" s="155">
        <v>0.20999999999999999</v>
      </c>
      <c r="J33" s="154">
        <f>ROUND(((SUM(BE120:BE131))*I33),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ROUND((SUM(BF120:BF131)),  2)</f>
        <v>0</v>
      </c>
      <c r="G34" s="38"/>
      <c r="H34" s="38"/>
      <c r="I34" s="155">
        <v>0.12</v>
      </c>
      <c r="J34" s="154">
        <f>ROUND(((SUM(BF120:BF131))*I34),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ROUND((SUM(BH120:BH131)),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SKB5 - II-235 , Pětidomí - Přísednice - dokončení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SKB502 - VON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90</v>
      </c>
      <c r="D94" s="176"/>
      <c r="E94" s="176"/>
      <c r="F94" s="176"/>
      <c r="G94" s="176"/>
      <c r="H94" s="176"/>
      <c r="I94" s="176"/>
      <c r="J94" s="177" t="s">
        <v>91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hidden="1" s="9" customFormat="1" ht="24.96" customHeight="1">
      <c r="A97" s="9"/>
      <c r="B97" s="179"/>
      <c r="C97" s="180"/>
      <c r="D97" s="181" t="s">
        <v>373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374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375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376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103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SKB5 - II-235 , Pětidomí - Přísednice - dokončení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87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SKB502 - VON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2. 2. 2024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104</v>
      </c>
      <c r="D119" s="194" t="s">
        <v>58</v>
      </c>
      <c r="E119" s="194" t="s">
        <v>54</v>
      </c>
      <c r="F119" s="194" t="s">
        <v>55</v>
      </c>
      <c r="G119" s="194" t="s">
        <v>105</v>
      </c>
      <c r="H119" s="194" t="s">
        <v>106</v>
      </c>
      <c r="I119" s="194" t="s">
        <v>107</v>
      </c>
      <c r="J119" s="194" t="s">
        <v>91</v>
      </c>
      <c r="K119" s="195" t="s">
        <v>108</v>
      </c>
      <c r="L119" s="196"/>
      <c r="M119" s="100" t="s">
        <v>1</v>
      </c>
      <c r="N119" s="101" t="s">
        <v>37</v>
      </c>
      <c r="O119" s="101" t="s">
        <v>109</v>
      </c>
      <c r="P119" s="101" t="s">
        <v>110</v>
      </c>
      <c r="Q119" s="101" t="s">
        <v>111</v>
      </c>
      <c r="R119" s="101" t="s">
        <v>112</v>
      </c>
      <c r="S119" s="101" t="s">
        <v>113</v>
      </c>
      <c r="T119" s="102" t="s">
        <v>114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115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93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377</v>
      </c>
      <c r="F121" s="205" t="s">
        <v>378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P122+P127+P129</f>
        <v>0</v>
      </c>
      <c r="Q121" s="210"/>
      <c r="R121" s="211">
        <f>R122+R127+R129</f>
        <v>0</v>
      </c>
      <c r="S121" s="210"/>
      <c r="T121" s="212">
        <f>T122+T127+T129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143</v>
      </c>
      <c r="AT121" s="214" t="s">
        <v>72</v>
      </c>
      <c r="AU121" s="214" t="s">
        <v>73</v>
      </c>
      <c r="AY121" s="213" t="s">
        <v>118</v>
      </c>
      <c r="BK121" s="215">
        <f>BK122+BK127+BK129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379</v>
      </c>
      <c r="F122" s="216" t="s">
        <v>380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SUM(P123:P126)</f>
        <v>0</v>
      </c>
      <c r="Q122" s="210"/>
      <c r="R122" s="211">
        <f>SUM(R123:R126)</f>
        <v>0</v>
      </c>
      <c r="S122" s="210"/>
      <c r="T122" s="212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143</v>
      </c>
      <c r="AT122" s="214" t="s">
        <v>72</v>
      </c>
      <c r="AU122" s="214" t="s">
        <v>80</v>
      </c>
      <c r="AY122" s="213" t="s">
        <v>118</v>
      </c>
      <c r="BK122" s="215">
        <f>SUM(BK123:BK126)</f>
        <v>0</v>
      </c>
    </row>
    <row r="123" s="2" customFormat="1" ht="16.5" customHeight="1">
      <c r="A123" s="38"/>
      <c r="B123" s="39"/>
      <c r="C123" s="218" t="s">
        <v>80</v>
      </c>
      <c r="D123" s="218" t="s">
        <v>120</v>
      </c>
      <c r="E123" s="219" t="s">
        <v>381</v>
      </c>
      <c r="F123" s="220" t="s">
        <v>382</v>
      </c>
      <c r="G123" s="221" t="s">
        <v>366</v>
      </c>
      <c r="H123" s="222">
        <v>1</v>
      </c>
      <c r="I123" s="223"/>
      <c r="J123" s="224">
        <f>ROUND(I123*H123,2)</f>
        <v>0</v>
      </c>
      <c r="K123" s="220" t="s">
        <v>124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125</v>
      </c>
      <c r="AT123" s="229" t="s">
        <v>120</v>
      </c>
      <c r="AU123" s="229" t="s">
        <v>82</v>
      </c>
      <c r="AY123" s="17" t="s">
        <v>118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80</v>
      </c>
      <c r="BK123" s="230">
        <f>ROUND(I123*H123,2)</f>
        <v>0</v>
      </c>
      <c r="BL123" s="17" t="s">
        <v>125</v>
      </c>
      <c r="BM123" s="229" t="s">
        <v>82</v>
      </c>
    </row>
    <row r="124" s="2" customFormat="1" ht="16.5" customHeight="1">
      <c r="A124" s="38"/>
      <c r="B124" s="39"/>
      <c r="C124" s="218" t="s">
        <v>82</v>
      </c>
      <c r="D124" s="218" t="s">
        <v>120</v>
      </c>
      <c r="E124" s="219" t="s">
        <v>383</v>
      </c>
      <c r="F124" s="220" t="s">
        <v>384</v>
      </c>
      <c r="G124" s="221" t="s">
        <v>366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125</v>
      </c>
      <c r="AT124" s="229" t="s">
        <v>120</v>
      </c>
      <c r="AU124" s="229" t="s">
        <v>82</v>
      </c>
      <c r="AY124" s="17" t="s">
        <v>118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80</v>
      </c>
      <c r="BK124" s="230">
        <f>ROUND(I124*H124,2)</f>
        <v>0</v>
      </c>
      <c r="BL124" s="17" t="s">
        <v>125</v>
      </c>
      <c r="BM124" s="229" t="s">
        <v>125</v>
      </c>
    </row>
    <row r="125" s="2" customFormat="1" ht="16.5" customHeight="1">
      <c r="A125" s="38"/>
      <c r="B125" s="39"/>
      <c r="C125" s="218" t="s">
        <v>133</v>
      </c>
      <c r="D125" s="218" t="s">
        <v>120</v>
      </c>
      <c r="E125" s="219" t="s">
        <v>385</v>
      </c>
      <c r="F125" s="220" t="s">
        <v>386</v>
      </c>
      <c r="G125" s="221" t="s">
        <v>366</v>
      </c>
      <c r="H125" s="222">
        <v>1</v>
      </c>
      <c r="I125" s="223"/>
      <c r="J125" s="224">
        <f>ROUND(I125*H125,2)</f>
        <v>0</v>
      </c>
      <c r="K125" s="220" t="s">
        <v>124</v>
      </c>
      <c r="L125" s="44"/>
      <c r="M125" s="225" t="s">
        <v>1</v>
      </c>
      <c r="N125" s="226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125</v>
      </c>
      <c r="AT125" s="229" t="s">
        <v>120</v>
      </c>
      <c r="AU125" s="229" t="s">
        <v>82</v>
      </c>
      <c r="AY125" s="17" t="s">
        <v>118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80</v>
      </c>
      <c r="BK125" s="230">
        <f>ROUND(I125*H125,2)</f>
        <v>0</v>
      </c>
      <c r="BL125" s="17" t="s">
        <v>125</v>
      </c>
      <c r="BM125" s="229" t="s">
        <v>137</v>
      </c>
    </row>
    <row r="126" s="2" customFormat="1" ht="16.5" customHeight="1">
      <c r="A126" s="38"/>
      <c r="B126" s="39"/>
      <c r="C126" s="218" t="s">
        <v>125</v>
      </c>
      <c r="D126" s="218" t="s">
        <v>120</v>
      </c>
      <c r="E126" s="219" t="s">
        <v>387</v>
      </c>
      <c r="F126" s="220" t="s">
        <v>388</v>
      </c>
      <c r="G126" s="221" t="s">
        <v>366</v>
      </c>
      <c r="H126" s="222">
        <v>1</v>
      </c>
      <c r="I126" s="223"/>
      <c r="J126" s="224">
        <f>ROUND(I126*H126,2)</f>
        <v>0</v>
      </c>
      <c r="K126" s="220" t="s">
        <v>124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125</v>
      </c>
      <c r="AT126" s="229" t="s">
        <v>120</v>
      </c>
      <c r="AU126" s="229" t="s">
        <v>82</v>
      </c>
      <c r="AY126" s="17" t="s">
        <v>118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80</v>
      </c>
      <c r="BK126" s="230">
        <f>ROUND(I126*H126,2)</f>
        <v>0</v>
      </c>
      <c r="BL126" s="17" t="s">
        <v>125</v>
      </c>
      <c r="BM126" s="229" t="s">
        <v>141</v>
      </c>
    </row>
    <row r="127" s="12" customFormat="1" ht="22.8" customHeight="1">
      <c r="A127" s="12"/>
      <c r="B127" s="202"/>
      <c r="C127" s="203"/>
      <c r="D127" s="204" t="s">
        <v>72</v>
      </c>
      <c r="E127" s="216" t="s">
        <v>389</v>
      </c>
      <c r="F127" s="216" t="s">
        <v>390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</f>
        <v>0</v>
      </c>
      <c r="Q127" s="210"/>
      <c r="R127" s="211">
        <f>R128</f>
        <v>0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143</v>
      </c>
      <c r="AT127" s="214" t="s">
        <v>72</v>
      </c>
      <c r="AU127" s="214" t="s">
        <v>80</v>
      </c>
      <c r="AY127" s="213" t="s">
        <v>118</v>
      </c>
      <c r="BK127" s="215">
        <f>BK128</f>
        <v>0</v>
      </c>
    </row>
    <row r="128" s="2" customFormat="1" ht="21.75" customHeight="1">
      <c r="A128" s="38"/>
      <c r="B128" s="39"/>
      <c r="C128" s="218" t="s">
        <v>143</v>
      </c>
      <c r="D128" s="218" t="s">
        <v>120</v>
      </c>
      <c r="E128" s="219" t="s">
        <v>391</v>
      </c>
      <c r="F128" s="220" t="s">
        <v>392</v>
      </c>
      <c r="G128" s="221" t="s">
        <v>366</v>
      </c>
      <c r="H128" s="222">
        <v>1</v>
      </c>
      <c r="I128" s="223"/>
      <c r="J128" s="224">
        <f>ROUND(I128*H128,2)</f>
        <v>0</v>
      </c>
      <c r="K128" s="220" t="s">
        <v>124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125</v>
      </c>
      <c r="AT128" s="229" t="s">
        <v>120</v>
      </c>
      <c r="AU128" s="229" t="s">
        <v>82</v>
      </c>
      <c r="AY128" s="17" t="s">
        <v>118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80</v>
      </c>
      <c r="BK128" s="230">
        <f>ROUND(I128*H128,2)</f>
        <v>0</v>
      </c>
      <c r="BL128" s="17" t="s">
        <v>125</v>
      </c>
      <c r="BM128" s="229" t="s">
        <v>146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393</v>
      </c>
      <c r="F129" s="216" t="s">
        <v>394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SUM(P130:P131)</f>
        <v>0</v>
      </c>
      <c r="Q129" s="210"/>
      <c r="R129" s="211">
        <f>SUM(R130:R131)</f>
        <v>0</v>
      </c>
      <c r="S129" s="210"/>
      <c r="T129" s="21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143</v>
      </c>
      <c r="AT129" s="214" t="s">
        <v>72</v>
      </c>
      <c r="AU129" s="214" t="s">
        <v>80</v>
      </c>
      <c r="AY129" s="213" t="s">
        <v>118</v>
      </c>
      <c r="BK129" s="215">
        <f>SUM(BK130:BK131)</f>
        <v>0</v>
      </c>
    </row>
    <row r="130" s="2" customFormat="1" ht="16.5" customHeight="1">
      <c r="A130" s="38"/>
      <c r="B130" s="39"/>
      <c r="C130" s="218" t="s">
        <v>137</v>
      </c>
      <c r="D130" s="218" t="s">
        <v>120</v>
      </c>
      <c r="E130" s="219" t="s">
        <v>395</v>
      </c>
      <c r="F130" s="220" t="s">
        <v>396</v>
      </c>
      <c r="G130" s="221" t="s">
        <v>366</v>
      </c>
      <c r="H130" s="222">
        <v>1</v>
      </c>
      <c r="I130" s="223"/>
      <c r="J130" s="224">
        <f>ROUND(I130*H130,2)</f>
        <v>0</v>
      </c>
      <c r="K130" s="220" t="s">
        <v>124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125</v>
      </c>
      <c r="AT130" s="229" t="s">
        <v>120</v>
      </c>
      <c r="AU130" s="229" t="s">
        <v>82</v>
      </c>
      <c r="AY130" s="17" t="s">
        <v>118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80</v>
      </c>
      <c r="BK130" s="230">
        <f>ROUND(I130*H130,2)</f>
        <v>0</v>
      </c>
      <c r="BL130" s="17" t="s">
        <v>125</v>
      </c>
      <c r="BM130" s="229" t="s">
        <v>8</v>
      </c>
    </row>
    <row r="131" s="2" customFormat="1" ht="16.5" customHeight="1">
      <c r="A131" s="38"/>
      <c r="B131" s="39"/>
      <c r="C131" s="218" t="s">
        <v>150</v>
      </c>
      <c r="D131" s="218" t="s">
        <v>120</v>
      </c>
      <c r="E131" s="219" t="s">
        <v>397</v>
      </c>
      <c r="F131" s="220" t="s">
        <v>398</v>
      </c>
      <c r="G131" s="221" t="s">
        <v>366</v>
      </c>
      <c r="H131" s="222">
        <v>1</v>
      </c>
      <c r="I131" s="223"/>
      <c r="J131" s="224">
        <f>ROUND(I131*H131,2)</f>
        <v>0</v>
      </c>
      <c r="K131" s="220" t="s">
        <v>124</v>
      </c>
      <c r="L131" s="44"/>
      <c r="M131" s="274" t="s">
        <v>1</v>
      </c>
      <c r="N131" s="275" t="s">
        <v>38</v>
      </c>
      <c r="O131" s="276"/>
      <c r="P131" s="277">
        <f>O131*H131</f>
        <v>0</v>
      </c>
      <c r="Q131" s="277">
        <v>0</v>
      </c>
      <c r="R131" s="277">
        <f>Q131*H131</f>
        <v>0</v>
      </c>
      <c r="S131" s="277">
        <v>0</v>
      </c>
      <c r="T131" s="27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125</v>
      </c>
      <c r="AT131" s="229" t="s">
        <v>120</v>
      </c>
      <c r="AU131" s="229" t="s">
        <v>82</v>
      </c>
      <c r="AY131" s="17" t="s">
        <v>118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80</v>
      </c>
      <c r="BK131" s="230">
        <f>ROUND(I131*H131,2)</f>
        <v>0</v>
      </c>
      <c r="BL131" s="17" t="s">
        <v>125</v>
      </c>
      <c r="BM131" s="229" t="s">
        <v>153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jCBbdEsXlKa2NCJZ0S9wlBOITEC7Kvy1xCh/fH0pNquoKcPtyfWczjZdYGUfDjOVjwhoyXdH0zhnkXnsbaTJRw==" hashValue="iShBA1mA6O8lTKhM2RCTo1eJoTk9FwqwREpRfff0e+harZNgbt1O5AnVIluHpcnSFMPECMNYNiZgYa4pDEVbXw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civil</dc:creator>
  <cp:lastModifiedBy>civil</cp:lastModifiedBy>
  <dcterms:created xsi:type="dcterms:W3CDTF">2024-02-05T11:55:42Z</dcterms:created>
  <dcterms:modified xsi:type="dcterms:W3CDTF">2024-02-05T11:55:44Z</dcterms:modified>
</cp:coreProperties>
</file>